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970" firstSheet="4" activeTab="7"/>
  </bookViews>
  <sheets>
    <sheet name="прил 1 доходы" sheetId="1" r:id="rId1"/>
    <sheet name="прил 2 источники фин.дефицита" sheetId="2" r:id="rId2"/>
    <sheet name="прил 4" sheetId="3" r:id="rId3"/>
    <sheet name="прил 3 ведомст.структура" sheetId="4" r:id="rId4"/>
    <sheet name="прил 5главн админ" sheetId="5" r:id="rId5"/>
    <sheet name="прил 6 глав" sheetId="6" r:id="rId6"/>
    <sheet name="прил7 взаимств" sheetId="7" r:id="rId7"/>
    <sheet name="выписка" sheetId="8" r:id="rId8"/>
    <sheet name="прил8главн админ источн" sheetId="9" r:id="rId9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<sst xmlns="http://schemas.openxmlformats.org/spreadsheetml/2006/main" count="1803" uniqueCount="550">
  <si>
    <t>ОБЩЕГОСУДАРСТВЕННЫЕ ВОПРОСЫ</t>
  </si>
  <si>
    <t>О1</t>
  </si>
  <si>
    <t>ОО</t>
  </si>
  <si>
    <t>О4</t>
  </si>
  <si>
    <t>О8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</si>
  <si>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</si>
  <si>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</si>
  <si>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</si>
  <si>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</si>
  <si>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</si>
  <si>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</si>
  <si>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</si>
  <si>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</si>
  <si>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</si>
  <si>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Глава муниципального образования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</si>
  <si>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</si>
  <si>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</si>
  <si>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администраций.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</si>
  <si>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</si>
  <si>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       Наименование </t>
  </si>
  <si>
    <t>000 1 00 00000 00 0000 000</t>
  </si>
  <si>
    <t>182 1 01 00000 00 0000 000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</si>
  <si>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</si>
  <si>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</si>
  <si>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</si>
  <si>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</si>
  <si>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</si>
  <si>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182 1 06 01030 10 0000 110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</si>
  <si>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</si>
  <si>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</si>
  <si>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</si>
  <si>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</si>
  <si>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</si>
  <si>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 ДОХОДОВ</t>
  </si>
  <si>
    <t>Субвенции от других бюджетов бюджетной системы Российской Федерации</t>
  </si>
  <si>
    <t>О69</t>
  </si>
  <si>
    <t>рублей</t>
  </si>
  <si>
    <t>в том числе:</t>
  </si>
  <si>
    <t>Расходы на выплаты персоналу муниципальных органов</t>
  </si>
  <si>
    <t>Иные закупки товаров,работ и услуг для муниципальных нужд</t>
  </si>
  <si>
    <t>2ОО</t>
  </si>
  <si>
    <t xml:space="preserve">КУЛЬТУРА И КИНЕМАТОГРАФИЯ </t>
  </si>
  <si>
    <t>СОЦИАЛЬНАЯ ПОЛИТИКА</t>
  </si>
  <si>
    <t>1О</t>
  </si>
  <si>
    <t>Пенсионное обеспечение</t>
  </si>
  <si>
    <t>Социальное обеспечение и иные выплаты населению</t>
  </si>
  <si>
    <t xml:space="preserve"> ДОХОДЫ</t>
  </si>
  <si>
    <t>Налоги на прибыль</t>
  </si>
  <si>
    <t xml:space="preserve">Налоги на прибыль </t>
  </si>
  <si>
    <t>Налог на доходы физических лиц с доходов,полученных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организаций</t>
  </si>
  <si>
    <t>Осуществление отдельных областных государственных полномочий в сфере водоснабжения и водоотведения</t>
  </si>
  <si>
    <t>О9</t>
  </si>
  <si>
    <t>Закупка товаров,услуг для муниципальных нужд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</si>
  <si>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</si>
  <si>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</si>
  <si>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</si>
  <si>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</si>
  <si>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товары,(работы,услуги),реализуемые на территории Российской Федерации</t>
  </si>
  <si>
    <t>182 1 03 00000 00  0000 000</t>
  </si>
  <si>
    <t>182 1 03 02000 01 0000 000</t>
  </si>
  <si>
    <t>Акцизы по подакцизным товарам(продукции),производимым на территории Российской Федерации</t>
  </si>
  <si>
    <t xml:space="preserve">182 1 03 02230 01 0000 110 </t>
  </si>
  <si>
    <t xml:space="preserve">182 1 03 02240 01 0000 110 </t>
  </si>
  <si>
    <t xml:space="preserve">182 1 03 02250 01 0000 110 </t>
  </si>
  <si>
    <t xml:space="preserve">182 1 03 02260 01 0000 110 </t>
  </si>
  <si>
    <t>Жилищно-коммунальное хозяйство</t>
  </si>
  <si>
    <t>О5</t>
  </si>
  <si>
    <t>Иные межбюджетные трансферты</t>
  </si>
  <si>
    <t>Земельный налог,с физических лиц,обладающих  земельным участком,расположенным в границах сельских поселений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</si>
  <si>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</si>
  <si>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</si>
  <si>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</si>
  <si>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</si>
  <si>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 в целях обеспечения выполнения функций государственными (муниципальными)органами,казёнными учреждениями,органами управления государственными внебюджетными фондами</t>
  </si>
  <si>
    <t>91 1 12 00000</t>
  </si>
  <si>
    <t>91 1 12 90110</t>
  </si>
  <si>
    <t>91 1 12 90120</t>
  </si>
  <si>
    <t>Иные бюджетные ассигнования</t>
  </si>
  <si>
    <t>Резервный фонд исполнительных органов государственной власти (местных администраций)</t>
  </si>
  <si>
    <t>Резервные средства</t>
  </si>
  <si>
    <t>Исполнение переданных государственных полномочий РФ и Иркутской области</t>
  </si>
  <si>
    <t>О0</t>
  </si>
  <si>
    <t>91 2 00 00000</t>
  </si>
  <si>
    <t>ОБЩЕЭКОНОМИЧЕСКИЕ ВОПРОСЫ</t>
  </si>
  <si>
    <t>91 2 01 73110</t>
  </si>
  <si>
    <t>91 2 02 51180</t>
  </si>
  <si>
    <t>91 3 00 00000</t>
  </si>
  <si>
    <t>Поддержка дорожного хозяйства</t>
  </si>
  <si>
    <t>91 3 14 00000</t>
  </si>
  <si>
    <t>91 3 14 90150</t>
  </si>
  <si>
    <t>91 4 01 90160</t>
  </si>
  <si>
    <t>91 1 07 00000</t>
  </si>
  <si>
    <t>91 1 07 90220</t>
  </si>
  <si>
    <t>Прочие межбюджетные трансферты общего характера</t>
  </si>
  <si>
    <t>91 8 09 90240</t>
  </si>
  <si>
    <t>КУЛЬТУРА</t>
  </si>
  <si>
    <t>91 7 00 00000</t>
  </si>
  <si>
    <t>Обеспечение досуговой деятельности</t>
  </si>
  <si>
    <t>91 7 10 00000</t>
  </si>
  <si>
    <t>Расходы на выплаты по оплате труда персоналу казённых учреждений</t>
  </si>
  <si>
    <t>91 7 10 90310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</si>
  <si>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</si>
  <si>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</si>
  <si>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</si>
  <si>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</si>
  <si>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</si>
  <si>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>Фонд оплаты труда государственных (муниципальных)органов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</si>
  <si>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государственным(муниципальных) органов </t>
  </si>
  <si>
    <t>Дотации бюджетам бюджетной системы Российской Федерации</t>
  </si>
  <si>
    <t xml:space="preserve">Дотации бюджетам сельских поселений на выравнивание 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</si>
  <si>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</si>
  <si>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</si>
  <si>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955 2 02 30024 00 0000 151</t>
  </si>
  <si>
    <t>Субвенции местным бюджетам  на выполнение передаваемых полномочий субъектов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</si>
  <si>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</si>
  <si>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</si>
  <si>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 xml:space="preserve">                                                                                                                                                   </t>
  </si>
  <si>
    <t>Субсидии бюджетам бюджетной системы  Российской Федерации  (межбюджетные субсидии)</t>
  </si>
  <si>
    <t xml:space="preserve">Прочие субсидии </t>
  </si>
  <si>
    <t>Прочие субсидии бюджетам сельских поселений</t>
  </si>
  <si>
    <t>Прочая закупка товаров,работ и услуг для обеспечения государственных(муниципальных) нужд</t>
  </si>
  <si>
    <t>ООО</t>
  </si>
  <si>
    <t>Софинансирование грантовой поддержки местных инициатив граждан,проживающих в сельской  местности</t>
  </si>
  <si>
    <t>Прочая закупка товаров,работ и услуг для государственных( муниципальных) нужд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</si>
  <si>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 управления  государственными внебюджетными фондами</t>
  </si>
  <si>
    <t>Субсидии в местные бюджеты на реализацию мероприятий  перечня проектов народных инициатив</t>
  </si>
  <si>
    <t>91 4 06 S2370</t>
  </si>
  <si>
    <t>91 4 00  00000</t>
  </si>
  <si>
    <t>91 4 07 S2370</t>
  </si>
  <si>
    <t>91 4 08 S2370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</si>
  <si>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</si>
  <si>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</si>
  <si>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Закупка товаров ,работи услуг для обеспечения(государственных) муниципальных нужд</t>
  </si>
  <si>
    <t>Прочая закупка товаров,работ и услуг для обеспечения государственных( муниципальных) нужд</t>
  </si>
  <si>
    <t>Прочая закупка товаров,работ и услуг для обеспечения  государственных( муниципальных) нужд</t>
  </si>
  <si>
    <t>Реализация мероприятий перечня народных инициатив расходы за счет средств местного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</si>
  <si>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за счет средств областного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</si>
  <si>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 за счет средств местного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</si>
  <si>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за счет средств областного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</si>
  <si>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 за счет средств местного бюджета Приобретение обелиска участникам ВОВ  в с.Харат</t>
  </si>
  <si>
    <t>Реализация мероприятий перечня народных инициатив расходы за счет средств областного бюджета Приобретение обелиска участникам ВОВ  в с.Харат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</si>
  <si>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</si>
  <si>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аренды,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</si>
  <si>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Дефицит 3,75 % от собственных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</si>
  <si>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</si>
  <si>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безвозмездные поступления в бюджеты сельских поселений</t>
  </si>
  <si>
    <t>Межбюджетные трансферты общего характера бюджетам  субъектов Российской Федерации и муниципальных образований</t>
  </si>
  <si>
    <t>91 8 09 00000</t>
  </si>
  <si>
    <t>Межбюджетные трансферты</t>
  </si>
  <si>
    <t>5ОО</t>
  </si>
  <si>
    <t>Объем условно утвержденных расходов</t>
  </si>
  <si>
    <t>НАЦИОНАЛЬНАЯ ЭКОНОМИКА</t>
  </si>
  <si>
    <t>Дорожное хозяйство (дорожные фонды)</t>
  </si>
  <si>
    <t>Межбюджетные трансферты из бюджетов поселений бюджету муниципального района</t>
  </si>
  <si>
    <t>Благоустройство</t>
  </si>
  <si>
    <t>Расходы на выплаты персоналу государственных (муниципальных) органов</t>
  </si>
  <si>
    <t>Итого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</si>
  <si>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</si>
  <si>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</si>
  <si>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</si>
  <si>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91 2 06 73150</t>
  </si>
  <si>
    <t>91 2 06 00000</t>
  </si>
  <si>
    <t>Прочая закупка товаров, работ и услуг для обеспечения государственных (муниципальных) нужд</t>
  </si>
  <si>
    <t>182 1 05 00000 00 0000 000</t>
  </si>
  <si>
    <t>182 1 05 03010 01 0000 110</t>
  </si>
  <si>
    <t>Единый сельскохозяйственный налог</t>
  </si>
  <si>
    <t>Налоги на совокупный доход</t>
  </si>
  <si>
    <t>182 1 06 06043 10 1000 110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</si>
  <si>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</si>
  <si>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182 1 06 06040 10 0000 110</t>
  </si>
  <si>
    <t>Неналоговые доходы</t>
  </si>
  <si>
    <t>О16</t>
  </si>
  <si>
    <t>Закука товаров, работ, услуг для мунициальных нужд</t>
  </si>
  <si>
    <t>иные закупки товаров, работ и услуг для муниципальных нужд</t>
  </si>
  <si>
    <t xml:space="preserve">Прочая закупки товаров, работ и услуг для муниципальных нужд </t>
  </si>
  <si>
    <t>91 1 14 90150</t>
  </si>
  <si>
    <t>91 1 14 00000</t>
  </si>
  <si>
    <t xml:space="preserve">Реализация мероприятий перечня проектов народных инициатив  </t>
  </si>
  <si>
    <t>Прочая закупка товаров работ и услуг для муниципальных нужд</t>
  </si>
  <si>
    <t xml:space="preserve"> ФИЗИЧЕСКАЯ КУЛЬТУРА И СПОРТ</t>
  </si>
  <si>
    <t>ООО ОО ОО</t>
  </si>
  <si>
    <t>Массовый спорт</t>
  </si>
  <si>
    <t>91 6 08 00000</t>
  </si>
  <si>
    <t>Мероприятия в области физической культурыи спорта</t>
  </si>
  <si>
    <t>91 6 08 90230</t>
  </si>
  <si>
    <t>Код главного администратора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</si>
  <si>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</si>
  <si>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</si>
  <si>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</si>
  <si>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</si>
  <si>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</si>
  <si>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</si>
  <si>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</si>
  <si>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000 01 02 00 00 02 0000 810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</si>
  <si>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</si>
  <si>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</si>
  <si>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</si>
  <si>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</si>
  <si>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</si>
  <si>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</si>
  <si>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</si>
  <si>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</si>
  <si>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</si>
  <si>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</si>
  <si>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</si>
  <si>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</si>
  <si>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</si>
  <si>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</si>
  <si>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</si>
  <si>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</si>
  <si>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</si>
  <si>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</si>
  <si>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</si>
  <si>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</si>
  <si>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</si>
  <si>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</si>
  <si>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</si>
  <si>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</si>
  <si>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</si>
  <si>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</si>
  <si>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</si>
  <si>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</si>
  <si>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</si>
  <si>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</si>
  <si>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</si>
  <si>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</si>
  <si>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</si>
  <si>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</si>
  <si>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</si>
  <si>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</si>
  <si>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Объем заимствований, всего</t>
  </si>
  <si>
    <t>( руб.)</t>
  </si>
  <si>
    <t>плановый период</t>
  </si>
  <si>
    <t>код операций сектора государственного управления</t>
  </si>
  <si>
    <t>ВСЕГО</t>
  </si>
  <si>
    <t>91 О 00 ОО0 ОО</t>
  </si>
  <si>
    <t>Глава  муниципального образования</t>
  </si>
  <si>
    <t>91 1 11 ООООО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</si>
  <si>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</si>
  <si>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</si>
  <si>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</si>
  <si>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</si>
  <si>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</si>
  <si>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Услуги связи</t>
  </si>
  <si>
    <t>прочие работы услуги</t>
  </si>
  <si>
    <t>коммунальные услуги</t>
  </si>
  <si>
    <t>работы услуги по содержанию имущества</t>
  </si>
  <si>
    <t>прочие работы и услуги</t>
  </si>
  <si>
    <t>прочие расходы (в части мероприятий)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</si>
  <si>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</si>
  <si>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</si>
  <si>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организацийи земельного налога</t>
  </si>
  <si>
    <t>уплата прочих налогов, сборов и иных платежей</t>
  </si>
  <si>
    <t>уплата иных платежей</t>
  </si>
  <si>
    <t>Резервные фонды (местных администраций)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</si>
  <si>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</si>
  <si>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 2  О6 73150</t>
  </si>
  <si>
    <t>приобретение материальных запасов</t>
  </si>
  <si>
    <t>Общеэкономические вопросы</t>
  </si>
  <si>
    <t>91 2 01 00000</t>
  </si>
  <si>
    <t xml:space="preserve">Расходы на выплату персоналу муниципальных органов </t>
  </si>
  <si>
    <t>Фонд оплаты труда и страховые взносы</t>
  </si>
  <si>
    <t>Заработная плата</t>
  </si>
  <si>
    <t>Начисления на выплаты по оплате труда</t>
  </si>
  <si>
    <t>Национальная оборона</t>
  </si>
  <si>
    <t>91 2 02 00000</t>
  </si>
  <si>
    <t>мобилизация и вневойсковая подготовка</t>
  </si>
  <si>
    <t>Осуществеление первичного воинского учета на территориях,где отсутствуют военные комисариаты</t>
  </si>
  <si>
    <t xml:space="preserve">Расходы на выплату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</si>
  <si>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экономика</t>
  </si>
  <si>
    <t>Национальная безопасность</t>
  </si>
  <si>
    <t>оо</t>
  </si>
  <si>
    <t>ооооооо</t>
  </si>
  <si>
    <t>ооо</t>
  </si>
  <si>
    <t>Пправоохранительная деятельность</t>
  </si>
  <si>
    <t>79 5 01 00000</t>
  </si>
  <si>
    <t>Муниципальная целевая программа "Профилактика терроризма и экстремизма в МО "Алужинское" на 20140-2016гг"</t>
  </si>
  <si>
    <t>79 5 01 90140</t>
  </si>
  <si>
    <t>Прочие работы и услуги</t>
  </si>
  <si>
    <t>ДОРОЖНОЕ ХОЗЯЙСТВО</t>
  </si>
  <si>
    <t>ДОРОЖНЫЙ ФОНД</t>
  </si>
  <si>
    <t>ЖИЛИЩНО-КОММУНАЛЬНОЕ ХОЗЯЙСТВО</t>
  </si>
  <si>
    <t xml:space="preserve">Прочая закупка товаров работ и услуг </t>
  </si>
  <si>
    <t>доплаты к пенсии</t>
  </si>
  <si>
    <t>Публично-нормативные социальнгые выплаты гражданам</t>
  </si>
  <si>
    <t>Пенсии,пособия, выплачиваемые организациями сектора государственного управления</t>
  </si>
  <si>
    <t>Межбюджерные трансферты общего характера бюджетам субъектов РФ и муниципальных образований</t>
  </si>
  <si>
    <t>Межбюджетные трансферты из бюджетов поселений в бюджеты муниципальных районов в соответствии заключенным соглашением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</si>
  <si>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</si>
  <si>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</si>
  <si>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</si>
  <si>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КУЛЬТУРА, КИНЕМАТОГРАФИЯ И СРЕДСТВА МАССОВОЙ ИНФОРМАЦИИ</t>
  </si>
  <si>
    <t>Дворцы и дома культуры, другие учреждения культуры и средства массовой информации</t>
  </si>
  <si>
    <t>Расходы на выплату по оплате труда  персоналу казенных учреждений</t>
  </si>
  <si>
    <t>Расходы на выплату персоналу казенных учреждений</t>
  </si>
  <si>
    <t xml:space="preserve"> 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</si>
  <si>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</si>
  <si>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</si>
  <si>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Библиотеки</t>
  </si>
  <si>
    <t>объем условно утвержденных расходов</t>
  </si>
  <si>
    <t>всего расходов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</si>
  <si>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</si>
  <si>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</si>
  <si>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</si>
  <si>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</si>
  <si>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Обслуживание внутреннего долга</t>
  </si>
  <si>
    <t>000 01 02 00 00 00 0000 000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</si>
  <si>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</si>
  <si>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</si>
  <si>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</si>
  <si>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 предоставленных кредитными организациями в валюте Российской Федерации</t>
  </si>
  <si>
    <t>000 01 02 00 00 00 0000 810</t>
  </si>
  <si>
    <t>000 01 02 00 00 10 0000 810</t>
  </si>
  <si>
    <t>"Закупка энергетических ресурсов"</t>
  </si>
  <si>
    <t>Муниципальные программы</t>
  </si>
  <si>
    <t xml:space="preserve">НАЦИОНАЛЬНАЯ БЕЗОПАСНОСТЬ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</si>
  <si>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</si>
  <si>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работ, услуг для муниципальных нужд</t>
  </si>
  <si>
    <t xml:space="preserve">Иные закупки товаров, работ и услуг для муниципальных нужд </t>
  </si>
  <si>
    <t xml:space="preserve">Прочая закупка товаров, работ, услуг для муниципальных нужд </t>
  </si>
  <si>
    <t>79 5 00 00000</t>
  </si>
  <si>
    <t>03</t>
  </si>
  <si>
    <t>00</t>
  </si>
  <si>
    <t>10</t>
  </si>
  <si>
    <t>182 1 06 06033 10 0000 110</t>
  </si>
  <si>
    <t>91 5 00 00000</t>
  </si>
  <si>
    <t>91 5 06 90190</t>
  </si>
  <si>
    <t>91 5 06 S2370</t>
  </si>
  <si>
    <t>2024 год</t>
  </si>
  <si>
    <t>О38</t>
  </si>
  <si>
    <t>О06</t>
  </si>
  <si>
    <t xml:space="preserve">очередной финансовый 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</si>
  <si>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</si>
  <si>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</si>
  <si>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Закупка энергетических ресурсов</t>
  </si>
  <si>
    <t>91 1 13 00000</t>
  </si>
  <si>
    <t>91 1 13 90130</t>
  </si>
  <si>
    <t>Муниципальная программа "Содействие занятости населения муниципального образования "Корсукское" на 2020 - 2023 годы</t>
  </si>
  <si>
    <t>79 5  О2 90160</t>
  </si>
  <si>
    <t>79 5 01 90160</t>
  </si>
  <si>
    <t>Закупка товаров, работ и услуг для муниципальных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</si>
  <si>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</si>
  <si>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</si>
  <si>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79 5 03 90160</t>
  </si>
  <si>
    <t>79 5 04 90160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</si>
  <si>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</si>
  <si>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</si>
  <si>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Прочая закупка товаров,работ,услуг для муниципальных нужд</t>
  </si>
  <si>
    <t>Мероприятия в области строительства, архитектуры и градостроительства</t>
  </si>
  <si>
    <t>91 4 00 00000</t>
  </si>
  <si>
    <t>91 4 15 90160</t>
  </si>
  <si>
    <t>200</t>
  </si>
  <si>
    <t>240</t>
  </si>
  <si>
    <t>244</t>
  </si>
  <si>
    <t>91 4 01 90190</t>
  </si>
  <si>
    <t>Другие вопрос в области благоустройства</t>
  </si>
  <si>
    <t>91 4 01  90180</t>
  </si>
  <si>
    <t>91 4 01 S2370</t>
  </si>
  <si>
    <t>91 9 09 90170</t>
  </si>
  <si>
    <t>Другие вопросы в области культуры, кинематографии</t>
  </si>
  <si>
    <t>Муництпальная программа "Развитие молодежной политики в МО "Корсукское" на 2021-2025 годы"</t>
  </si>
  <si>
    <t xml:space="preserve">Прочие работы, услуги </t>
  </si>
  <si>
    <t>91 7 12 00000</t>
  </si>
  <si>
    <t>91 7 12 90320</t>
  </si>
  <si>
    <t>Администрация муниципального образования "Корсукское"</t>
  </si>
  <si>
    <t>79 5 03 00000</t>
  </si>
  <si>
    <t>79 5 04 00000</t>
  </si>
  <si>
    <t>91 4 01 90180</t>
  </si>
  <si>
    <t>МКУ КИЦ МО "Корсукское"</t>
  </si>
  <si>
    <t>Невыясненные поступления, зачисляемые в бюджеты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</si>
  <si>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</si>
  <si>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</si>
  <si>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Финансовый отдел администрации муниципального образования "Корсукское"</t>
  </si>
  <si>
    <t>2 02 16001 10 0000 150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</si>
  <si>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</si>
  <si>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</si>
  <si>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</si>
  <si>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</si>
  <si>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</si>
  <si>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</si>
  <si>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2 02 49999 10 0000 150</t>
  </si>
  <si>
    <t>2 08 05000 10 0000 150</t>
  </si>
  <si>
    <t>1 17 01050 10 0000 180</t>
  </si>
  <si>
    <t>2 02 29999 10 0000 150</t>
  </si>
  <si>
    <t>Дорожный фонд МО "Корсукское"</t>
  </si>
  <si>
    <t>№п/п</t>
  </si>
  <si>
    <t>Код главы</t>
  </si>
  <si>
    <t>О05</t>
  </si>
  <si>
    <t>Виды долговых обязательств</t>
  </si>
  <si>
    <t>Верхний предел муниципального долга на 01.01.2023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</si>
  <si>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</si>
  <si>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</si>
  <si>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</si>
  <si>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</si>
  <si>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</si>
  <si>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</si>
  <si>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</si>
  <si>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</si>
  <si>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».</t>
  </si>
  <si>
    <t>(руб.)</t>
  </si>
  <si>
    <t>ГРБС</t>
  </si>
  <si>
    <t>РзПз</t>
  </si>
  <si>
    <t>ЦСР</t>
  </si>
  <si>
    <t>ВР</t>
  </si>
  <si>
    <t>года</t>
  </si>
  <si>
    <t>Администрация МО "Корсукское"</t>
  </si>
  <si>
    <t>0100</t>
  </si>
  <si>
    <t>Функционирование высшего должностного лица субъекта РФ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</si>
  <si>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</si>
  <si>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</si>
  <si>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</si>
  <si>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</si>
  <si>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</si>
  <si>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</si>
  <si>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121</t>
  </si>
  <si>
    <t>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</si>
  <si>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</si>
  <si>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0104</t>
  </si>
  <si>
    <t>Примечание:</t>
  </si>
  <si>
    <t>администрации МО "Корсукское"</t>
  </si>
  <si>
    <t xml:space="preserve">Начальник финансового отдела </t>
  </si>
  <si>
    <t>Л.И. Варнакова</t>
  </si>
  <si>
    <t>в т.ч. ОМСУ</t>
  </si>
  <si>
    <t>в т.ч. Вспомогательно-технический персонал</t>
  </si>
  <si>
    <t>увеличение стоимости основных средств</t>
  </si>
  <si>
    <t xml:space="preserve">                                                                                                                                                                                             от "___"_________  2021  г.  № _______</t>
  </si>
  <si>
    <t xml:space="preserve">                             Перечень главных администраторов доходов бюджета муниципального образования "Корсукское"</t>
  </si>
  <si>
    <t xml:space="preserve">Код главного администратора доходов бюджета </t>
  </si>
  <si>
    <t xml:space="preserve">Код вида доходов бюджета </t>
  </si>
  <si>
    <t xml:space="preserve">Наименование главного администратора доходов  бюджета   муниципального поселения                                                   Наименование кода вида доходов бюджета </t>
  </si>
  <si>
    <t xml:space="preserve">          Администрация муниципального образования "Корсукское" </t>
  </si>
  <si>
    <t>038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</si>
  <si>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</si>
  <si>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</si>
  <si>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</si>
  <si>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</si>
  <si>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</si>
  <si>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</si>
  <si>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</si>
  <si>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</si>
  <si>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1 14 02052 10 0000 410</t>
  </si>
  <si>
    <t>1 14 06025 10 0000 430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</si>
  <si>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</si>
  <si>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</si>
  <si>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1 17 05050 10 0000 180</t>
  </si>
  <si>
    <t>Прочие неналоговые доходы бюджетов сельских поселений</t>
  </si>
  <si>
    <t>2 07 05030 10 0000 150</t>
  </si>
  <si>
    <t>Финансовый отдел администрации муниципального образования    "Корсукское"</t>
  </si>
  <si>
    <t>005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</si>
  <si>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</si>
  <si>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</si>
  <si>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</si>
  <si>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Прочие 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</si>
  <si>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</si>
  <si>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Прочая закупка товаров, работ и услуг для государственных нужд Мероприятия по реализации проектов народных инициатив: софинансирование</t>
  </si>
  <si>
    <t xml:space="preserve">к решению Думы   "О бюджете муниципального образования </t>
  </si>
  <si>
    <t xml:space="preserve">к  решению Думы "О бюджете муниципального образования "Корсукское" </t>
  </si>
  <si>
    <t>Увеличение ст-ти пр.мат.зап.горюче-смаз.мат.</t>
  </si>
  <si>
    <t xml:space="preserve">"О  бюджете муниципального образования </t>
  </si>
  <si>
    <t>Код главного распорядителя</t>
  </si>
  <si>
    <t>Наименование главного распорядителя</t>
  </si>
  <si>
    <t>Источники финансирования дефицита бюджета</t>
  </si>
  <si>
    <t xml:space="preserve">Кредиты кредитных организаций в валюте Российской Федерации </t>
  </si>
  <si>
    <t>Привлечение  кредитов от кредитных организаций  в валюте Российской Федерации</t>
  </si>
  <si>
    <t>Привлечение  кредитов от кредитных организаций бюджетами сельских поселений  в валюте Российской Федерации</t>
  </si>
  <si>
    <t>000 01 02 01 00 10 0000 710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</si>
  <si>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</si>
  <si>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</si>
  <si>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Увеличение 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</si>
  <si>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</si>
  <si>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 сельских поселений Российской Федерации</t>
  </si>
  <si>
    <t>Уменьшение  остатков средств бюджета</t>
  </si>
  <si>
    <t xml:space="preserve">Уменьшение прочих остатков  средств бюджета </t>
  </si>
  <si>
    <t>2025 год</t>
  </si>
  <si>
    <t>005 2 00 00000 00 0000 000</t>
  </si>
  <si>
    <t>005 2 02 00000 00 0000 150</t>
  </si>
  <si>
    <t>005 2 02 10000 00 0000 150</t>
  </si>
  <si>
    <t>005 2 02 20000 00 0000 150</t>
  </si>
  <si>
    <t>005 2 02 29999 00 0000 150</t>
  </si>
  <si>
    <t>005 2 02 29999 10 0000 150</t>
  </si>
  <si>
    <t>005 2 02  03000 00 0000 150</t>
  </si>
  <si>
    <t>005 2 02 35118 00 0000 150</t>
  </si>
  <si>
    <t>005 2 02 35118 10 0000 150</t>
  </si>
  <si>
    <t>005 2 02 30024 10 0000 150</t>
  </si>
  <si>
    <t xml:space="preserve">005 2 02 49999 10 0000 150 </t>
  </si>
  <si>
    <t xml:space="preserve">038 2 07 05030 10 0000 180 </t>
  </si>
  <si>
    <t>005 2 02 16001 10 0000 150</t>
  </si>
  <si>
    <t>005 2 02 15002 10 0000 150</t>
  </si>
  <si>
    <t xml:space="preserve">Дотации бюджетам сельских поселений на выравнивание бюджетной обеспеченности из областного бюджета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</si>
  <si>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</si>
  <si>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005 2 02 16001 00 0000 150</t>
  </si>
  <si>
    <t>Субсидии на реализацию общественно значимых проектов по благоустройству сельских территорий</t>
  </si>
  <si>
    <t>038 1 11 05025 10 0000 120</t>
  </si>
  <si>
    <t>038 1 14 06025 10 0000 430</t>
  </si>
  <si>
    <t>Иные выплаты персоналу государственных (муниципальных) органов, за исключением фонда оплаты труда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</si>
  <si>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</si>
  <si>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</si>
  <si>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</si>
  <si>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t>Муниципальное казенное учреждение культуры  Культурно-информационный центр муниципального образования  "Корсукское" имени Любовь Михахановны Ханхасаевой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</si>
  <si>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</si>
  <si>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</si>
  <si>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</si>
  <si>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до __ лет</t>
  </si>
  <si>
    <t>до 1  год</t>
  </si>
  <si>
    <t>до 1 год</t>
  </si>
  <si>
    <t>122</t>
  </si>
  <si>
    <t xml:space="preserve">к Решению Думы МО "Корсукское" </t>
  </si>
  <si>
    <t>Другие вопросы в области благоустройства</t>
  </si>
  <si>
    <t>от  00.12. 2023 №</t>
  </si>
  <si>
    <t xml:space="preserve"> "Корсукское" на 2024 год и на плановый период 2025 и  2026 годов "  от 00.12.2023 №  </t>
  </si>
  <si>
    <t xml:space="preserve">                                                                                                       от 00.12.2023 г №</t>
  </si>
  <si>
    <t>к решению Думы  "О бюджете муниципального образования "Корсукское" на  2024 год и на плановый период 2025 и 2026 годов"</t>
  </si>
  <si>
    <t>к решению Думы "О бюджете муниципального образования "Корсукское" на  2024 год  и на плановый период 2025 и 2026 годов"                               от 00.12.2023 №</t>
  </si>
  <si>
    <t>на 2024 год и на плановый период 2025 и 2026 годов"</t>
  </si>
  <si>
    <t>Источники внутреннего финансирования
 дефицита  бюджета  муниципального образования  "Корсукское"  на  2024 год  и на плановый период 2025 и 2026 годов</t>
  </si>
  <si>
    <t xml:space="preserve"> ВЕДОМСТВЕННАЯ СТРУКТУРА РАСХОДОВ  БЮДЖЕТА МУНИЦИПАЛЬНОГО ОБРАЗОВАНИЯ "КОРСУКСКОЕ"НА 2024 ГОД И  НА ПЛАНОВЫЙ ПЕРИОД 2025 И 2026 ГОДОВ"</t>
  </si>
  <si>
    <t>к решению Думы  "О бюджете муниципального                                                                                                                                                                          образования "Корсукское"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на плановый период 2025 и 2026 годов"</t>
  </si>
  <si>
    <t xml:space="preserve">                                                                   на 2024 год    и   на плановый период   2025 и 2026 годов </t>
  </si>
  <si>
    <t>Коды глав ведомственной классификации получателей средств бюджета муниципального образования "Корсукское" на 2024 год и на плановый период 2025 и 2026 годов</t>
  </si>
  <si>
    <t>Приложение №7 к решению Думы "О бюджете муниципального образования "Корсукское" на 2024 год и на плановый период 2025 и 2026 годов" от 00.12.2023 №</t>
  </si>
  <si>
    <t>ПРОЕКТ</t>
  </si>
  <si>
    <t>Выписка из проекта бюджета муниципального образования "Корсукское" на 2024 год и на плановый период 2025-2026 годов</t>
  </si>
  <si>
    <t xml:space="preserve"> "Корсукское" на 2024 год и на плановый период 2025 и  2026 годов "  </t>
  </si>
  <si>
    <t xml:space="preserve">ПРОЕКТ Приложение №8 </t>
  </si>
  <si>
    <t>ПРОЕКТ Приложение №6   к решению Думы "О бюджете муниципального образования "Корсукское" на 2024 год и на плановый период 2025 и 2026 годов"  от 00.12.2023 №</t>
  </si>
  <si>
    <t xml:space="preserve">                                                                ПРОЕКТ                                      Приложение №5</t>
  </si>
  <si>
    <t>ПРОЕКТ  Приложение № 3</t>
  </si>
  <si>
    <t>ПРОЕКТ   Приложение № 4</t>
  </si>
  <si>
    <t>ПРОЕКТ  Приложение № 2</t>
  </si>
  <si>
    <t>Прогнозируемые доходы  бюджета  МО "Корсукское" на 2024 год  и на плановый период 2025 и 2026 годов</t>
  </si>
  <si>
    <t>2026 год</t>
  </si>
  <si>
    <t>ПРОЕКТ   Приложение № 1</t>
  </si>
  <si>
    <t>Муниципальная программа "Содействие занятости населения муниципального образования "Корсукское" на 2020 - 2026 годы</t>
  </si>
  <si>
    <t>Муниципальная программа "Обеспечение пожарной безопасности в границах МО "Корсукское" на 2020-2026 г.г."</t>
  </si>
  <si>
    <t>Муниципальная целевая программа "Профилактика незаконного потребления наркотических средств на 2019-2026гг</t>
  </si>
  <si>
    <t>Муниципальная программа "Профилактика безнадзорности и правонарушений несовершеннолетних на территории  МО "Корсукское" на 2018-2026гг."</t>
  </si>
  <si>
    <t>Муниципальная программа "Развитие жилищно-коммунального хозяйства МО "Корсукское" на 2021-2026 г.г."</t>
  </si>
  <si>
    <t xml:space="preserve">1 17 15030 10 0001 150 </t>
  </si>
  <si>
    <t>Инициативные платежи, зачисляемые в бюджеты сельских поселений (Ограждение спортивно-игровой площадки по адресу с. Корсук, ул. Солнечная, 7)</t>
  </si>
  <si>
    <t>ПРОГРАММА МУНИЦИПАЛЬНЫХ ВНУТРЕННИХ ЗАИМСТВОВАНИЙ ______
 НА 2024 ГОД И НА ПЛАНОВЫЙ ПЕРИОД 2025 И 2026 ГОДОВ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</si>
  <si>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</si>
  <si>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</si>
  <si>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</si>
  <si>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>(рублей)</t>
  </si>
  <si>
    <t xml:space="preserve"> Перечень главных администраторов источников финансирования дефицита  бюджета муниципального образования "Корсукское" по кодам классификации источников финансирования дефицита бюджета на 2024год и на плановый период 2025 и 2026 годов " </t>
  </si>
  <si>
    <t>от 00.12.2023</t>
  </si>
  <si>
    <t>№</t>
  </si>
  <si>
    <t>Распределение бюджетных ассигнований по разделам, подразделам, целевым статьям и видам расходов классификации расходов бюджета на 2024 год  и на плановый период 2025 и 2026 годов</t>
  </si>
  <si>
    <t>Функционирование местных администраций (Фонд оплаты труда мун.служащих и вспом-тех персонала) запланирован на 9,94 месяцев</t>
  </si>
  <si>
    <t>Функционирование высшего должностного лица (Фонд оплаты труда главы) запланирован на 7,51194 месяцев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</si>
</sst>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[$-FC19]d\ mmmm\ yyyy\ &quot;г.&quot;"/>
    <numFmt numFmtId="192" formatCode="_-* #,##0.0_р_._-;\-* #,##0.0_р_._-;_-* &quot;-&quot;??_р_._-;_-@_-"/>
    <numFmt numFmtId="193" formatCode="_-* #,##0_р_._-;\-* #,##0_р_._-;_-* &quot;-&quot;??_р_._-;_-@_-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wrapText="1"/>
    </xf>
    <xf numFmtId="180" fontId="1" fillId="0" borderId="2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54" applyFont="1" applyFill="1" applyBorder="1" applyAlignment="1" applyProtection="1">
      <alignment horizontal="left" wrapText="1"/>
      <protection locked="0"/>
    </xf>
    <xf numFmtId="0" fontId="0" fillId="0" borderId="0" xfId="54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4" fontId="1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179" fontId="0" fillId="0" borderId="11" xfId="62" applyFont="1" applyBorder="1" applyAlignment="1">
      <alignment horizontal="center"/>
    </xf>
    <xf numFmtId="0" fontId="0" fillId="0" borderId="26" xfId="0" applyFont="1" applyFill="1" applyBorder="1" applyAlignment="1">
      <alignment/>
    </xf>
    <xf numFmtId="179" fontId="0" fillId="0" borderId="11" xfId="62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2" fillId="33" borderId="27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Border="1" applyAlignment="1">
      <alignment horizontal="center"/>
    </xf>
    <xf numFmtId="0" fontId="73" fillId="0" borderId="27" xfId="0" applyFont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/>
    </xf>
    <xf numFmtId="179" fontId="1" fillId="0" borderId="11" xfId="62" applyNumberFormat="1" applyFont="1" applyBorder="1" applyAlignment="1">
      <alignment horizontal="center"/>
    </xf>
    <xf numFmtId="179" fontId="0" fillId="0" borderId="11" xfId="62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9" fillId="0" borderId="0" xfId="62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7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79" fontId="21" fillId="0" borderId="11" xfId="62" applyFont="1" applyBorder="1" applyAlignment="1">
      <alignment/>
    </xf>
    <xf numFmtId="0" fontId="10" fillId="0" borderId="11" xfId="0" applyFont="1" applyBorder="1" applyAlignment="1">
      <alignment horizontal="center"/>
    </xf>
    <xf numFmtId="179" fontId="10" fillId="0" borderId="11" xfId="62" applyFont="1" applyBorder="1" applyAlignment="1">
      <alignment/>
    </xf>
    <xf numFmtId="0" fontId="10" fillId="0" borderId="11" xfId="0" applyFont="1" applyFill="1" applyBorder="1" applyAlignment="1">
      <alignment horizontal="center"/>
    </xf>
    <xf numFmtId="179" fontId="21" fillId="0" borderId="11" xfId="62" applyFont="1" applyBorder="1" applyAlignment="1">
      <alignment horizontal="right"/>
    </xf>
    <xf numFmtId="179" fontId="10" fillId="0" borderId="11" xfId="62" applyFont="1" applyBorder="1" applyAlignment="1">
      <alignment horizontal="right"/>
    </xf>
    <xf numFmtId="179" fontId="10" fillId="0" borderId="11" xfId="62" applyFont="1" applyFill="1" applyBorder="1" applyAlignment="1">
      <alignment horizontal="right"/>
    </xf>
    <xf numFmtId="179" fontId="21" fillId="0" borderId="11" xfId="62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9" fontId="10" fillId="0" borderId="25" xfId="62" applyFont="1" applyBorder="1" applyAlignment="1">
      <alignment/>
    </xf>
    <xf numFmtId="179" fontId="10" fillId="33" borderId="11" xfId="62" applyFont="1" applyFill="1" applyBorder="1" applyAlignment="1">
      <alignment/>
    </xf>
    <xf numFmtId="179" fontId="10" fillId="33" borderId="28" xfId="62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79" fontId="21" fillId="0" borderId="11" xfId="62" applyNumberFormat="1" applyFont="1" applyBorder="1" applyAlignment="1">
      <alignment horizontal="center"/>
    </xf>
    <xf numFmtId="179" fontId="10" fillId="0" borderId="11" xfId="62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179" fontId="21" fillId="33" borderId="11" xfId="62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179" fontId="21" fillId="0" borderId="11" xfId="62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79" fontId="10" fillId="0" borderId="11" xfId="62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21" fillId="0" borderId="11" xfId="62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9" fontId="0" fillId="0" borderId="0" xfId="62" applyFont="1" applyBorder="1" applyAlignment="1">
      <alignment horizontal="center" vertical="center"/>
    </xf>
    <xf numFmtId="1" fontId="14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14" fillId="0" borderId="0" xfId="53" applyFont="1" applyFill="1" applyAlignment="1">
      <alignment/>
      <protection/>
    </xf>
    <xf numFmtId="0" fontId="14" fillId="0" borderId="0" xfId="53" applyFont="1" applyFill="1" applyAlignment="1">
      <alignment horizontal="center" wrapText="1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8" fillId="0" borderId="32" xfId="53" applyFont="1" applyFill="1" applyBorder="1" applyAlignment="1">
      <alignment horizontal="center" vertical="top" wrapText="1"/>
      <protection/>
    </xf>
    <xf numFmtId="0" fontId="18" fillId="33" borderId="11" xfId="0" applyFont="1" applyFill="1" applyBorder="1" applyAlignment="1">
      <alignment horizontal="left" vertical="center" wrapText="1" indent="1"/>
    </xf>
    <xf numFmtId="0" fontId="14" fillId="33" borderId="11" xfId="0" applyFont="1" applyFill="1" applyBorder="1" applyAlignment="1">
      <alignment horizontal="left" vertical="center" wrapText="1" indent="1"/>
    </xf>
    <xf numFmtId="0" fontId="18" fillId="33" borderId="11" xfId="53" applyFont="1" applyFill="1" applyBorder="1" applyAlignment="1">
      <alignment horizontal="left" vertical="center" wrapText="1" indent="1"/>
      <protection/>
    </xf>
    <xf numFmtId="0" fontId="18" fillId="33" borderId="11" xfId="53" applyFont="1" applyFill="1" applyBorder="1" applyAlignment="1">
      <alignment horizontal="right" vertical="center" wrapText="1" indent="1"/>
      <protection/>
    </xf>
    <xf numFmtId="0" fontId="14" fillId="33" borderId="11" xfId="53" applyFont="1" applyFill="1" applyBorder="1" applyAlignment="1">
      <alignment horizontal="right" vertical="center" wrapText="1" indent="1"/>
      <protection/>
    </xf>
    <xf numFmtId="0" fontId="18" fillId="33" borderId="11" xfId="53" applyFont="1" applyFill="1" applyBorder="1" applyAlignment="1" applyProtection="1">
      <alignment horizontal="right" vertical="center" wrapText="1" indent="1"/>
      <protection/>
    </xf>
    <xf numFmtId="0" fontId="14" fillId="33" borderId="11" xfId="53" applyFont="1" applyFill="1" applyBorder="1" applyAlignment="1">
      <alignment horizontal="left" vertical="center" wrapText="1" indent="1"/>
      <protection/>
    </xf>
    <xf numFmtId="0" fontId="18" fillId="33" borderId="11" xfId="0" applyFont="1" applyFill="1" applyBorder="1" applyAlignment="1">
      <alignment horizontal="right" vertical="center" wrapText="1" indent="1"/>
    </xf>
    <xf numFmtId="0" fontId="14" fillId="33" borderId="11" xfId="0" applyFont="1" applyFill="1" applyBorder="1" applyAlignment="1">
      <alignment horizontal="right" vertical="center" wrapText="1" indent="1"/>
    </xf>
    <xf numFmtId="0" fontId="18" fillId="33" borderId="11" xfId="0" applyFont="1" applyFill="1" applyBorder="1" applyAlignment="1" applyProtection="1">
      <alignment horizontal="right" vertical="center" wrapText="1" indent="1"/>
      <protection/>
    </xf>
    <xf numFmtId="188" fontId="14" fillId="33" borderId="11" xfId="0" applyNumberFormat="1" applyFont="1" applyFill="1" applyBorder="1" applyAlignment="1">
      <alignment horizontal="right" vertical="center" wrapText="1" indent="1"/>
    </xf>
    <xf numFmtId="3" fontId="18" fillId="33" borderId="11" xfId="0" applyNumberFormat="1" applyFont="1" applyFill="1" applyBorder="1" applyAlignment="1">
      <alignment horizontal="right" vertical="center" wrapText="1" indent="1"/>
    </xf>
    <xf numFmtId="3" fontId="18" fillId="33" borderId="11" xfId="0" applyNumberFormat="1" applyFont="1" applyFill="1" applyBorder="1" applyAlignment="1" applyProtection="1">
      <alignment horizontal="right" vertical="center" wrapText="1" indent="1"/>
      <protection/>
    </xf>
    <xf numFmtId="3" fontId="74" fillId="33" borderId="11" xfId="0" applyNumberFormat="1" applyFont="1" applyFill="1" applyBorder="1" applyAlignment="1">
      <alignment horizontal="right" vertical="center" wrapText="1" indent="1"/>
    </xf>
    <xf numFmtId="188" fontId="14" fillId="33" borderId="11" xfId="53" applyNumberFormat="1" applyFont="1" applyFill="1" applyBorder="1" applyAlignment="1">
      <alignment horizontal="right" vertical="center" wrapText="1" indent="1"/>
      <protection/>
    </xf>
    <xf numFmtId="188" fontId="14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79" fontId="14" fillId="0" borderId="0" xfId="62" applyFont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/>
    </xf>
    <xf numFmtId="179" fontId="17" fillId="0" borderId="11" xfId="62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3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29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75" fillId="0" borderId="0" xfId="0" applyFont="1" applyAlignment="1">
      <alignment/>
    </xf>
    <xf numFmtId="0" fontId="75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75" fillId="34" borderId="11" xfId="0" applyFont="1" applyFill="1" applyBorder="1" applyAlignment="1">
      <alignment vertical="center" wrapText="1"/>
    </xf>
    <xf numFmtId="0" fontId="76" fillId="34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49" fontId="24" fillId="0" borderId="11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49" fontId="1" fillId="0" borderId="3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17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4" fontId="6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188" fontId="0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9" fontId="10" fillId="33" borderId="11" xfId="62" applyNumberFormat="1" applyFont="1" applyFill="1" applyBorder="1" applyAlignment="1">
      <alignment horizontal="center"/>
    </xf>
    <xf numFmtId="179" fontId="0" fillId="0" borderId="0" xfId="62" applyFont="1" applyAlignment="1">
      <alignment/>
    </xf>
    <xf numFmtId="0" fontId="75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54" applyFont="1" applyFill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4" fillId="0" borderId="31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8" fillId="0" borderId="0" xfId="53" applyFont="1" applyFill="1" applyAlignment="1">
      <alignment horizontal="center" wrapText="1"/>
      <protection/>
    </xf>
    <xf numFmtId="0" fontId="14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асходы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3"/>
  <sheetViews>
    <sheetView zoomScalePageLayoutView="0" workbookViewId="0" topLeftCell="A43">
      <selection activeCell="E52" sqref="E52"/>
    </sheetView>
  </sheetViews>
  <sheetFormatPr defaultColWidth="9.00390625" defaultRowHeight="12.75"/>
  <cols>
    <col min="1" max="1" width="24.875" style="0" customWidth="1"/>
    <col min="2" max="2" width="56.125" style="0" customWidth="1"/>
    <col min="3" max="3" width="14.25390625" style="0" customWidth="1"/>
    <col min="4" max="4" width="13.00390625" style="0" customWidth="1"/>
    <col min="5" max="5" width="13.875" style="0" customWidth="1"/>
  </cols>
  <sheetData>
    <row r="1" spans="1:5" ht="12.75">
      <c r="A1" s="3"/>
      <c r="B1" s="52"/>
      <c r="C1" s="291" t="s">
        <v>531</v>
      </c>
      <c r="D1" s="291"/>
      <c r="E1" s="291"/>
    </row>
    <row r="2" spans="1:6" ht="12.75">
      <c r="A2" s="3"/>
      <c r="B2" s="293"/>
      <c r="C2" s="293"/>
      <c r="D2" s="293"/>
      <c r="E2" s="293"/>
      <c r="F2" s="32"/>
    </row>
    <row r="3" spans="1:5" ht="53.25" customHeight="1">
      <c r="A3" s="47" t="s">
        <v>116</v>
      </c>
      <c r="B3" s="47"/>
      <c r="C3" s="292" t="s">
        <v>512</v>
      </c>
      <c r="D3" s="292"/>
      <c r="E3" s="292"/>
    </row>
    <row r="4" spans="1:3" ht="12.75">
      <c r="A4" s="3"/>
      <c r="B4" s="32"/>
      <c r="C4" s="51"/>
    </row>
    <row r="5" spans="1:5" ht="19.5" customHeight="1">
      <c r="A5" s="290" t="s">
        <v>529</v>
      </c>
      <c r="B5" s="290"/>
      <c r="C5" s="290"/>
      <c r="D5" s="290"/>
      <c r="E5" s="290"/>
    </row>
    <row r="6" ht="12.75">
      <c r="B6" s="14"/>
    </row>
    <row r="7" spans="1:5" ht="13.5" thickBot="1">
      <c r="A7" s="14"/>
      <c r="B7" s="14"/>
      <c r="C7" s="51"/>
      <c r="E7" s="84" t="s">
        <v>36</v>
      </c>
    </row>
    <row r="8" spans="1:5" ht="12.75">
      <c r="A8" s="40"/>
      <c r="B8" s="15" t="s">
        <v>19</v>
      </c>
      <c r="C8" s="16"/>
      <c r="D8" s="16"/>
      <c r="E8" s="16"/>
    </row>
    <row r="9" spans="1:5" ht="13.5" thickBot="1">
      <c r="A9" s="41"/>
      <c r="B9" s="17"/>
      <c r="C9" s="18" t="s">
        <v>328</v>
      </c>
      <c r="D9" s="18" t="s">
        <v>473</v>
      </c>
      <c r="E9" s="18" t="s">
        <v>530</v>
      </c>
    </row>
    <row r="10" spans="1:8" ht="15" customHeight="1">
      <c r="A10" s="33" t="s">
        <v>20</v>
      </c>
      <c r="B10" s="19" t="s">
        <v>46</v>
      </c>
      <c r="C10" s="20">
        <f>C33</f>
        <v>2233800</v>
      </c>
      <c r="D10" s="20">
        <f>D33</f>
        <v>2275200</v>
      </c>
      <c r="E10" s="20">
        <f>E33</f>
        <v>2335200</v>
      </c>
      <c r="H10" s="62"/>
    </row>
    <row r="11" spans="1:5" ht="15" customHeight="1">
      <c r="A11" s="33" t="s">
        <v>21</v>
      </c>
      <c r="B11" s="21" t="s">
        <v>47</v>
      </c>
      <c r="C11" s="22">
        <f>C13+C12</f>
        <v>322000</v>
      </c>
      <c r="D11" s="22">
        <f>D13+D12</f>
        <v>325000</v>
      </c>
      <c r="E11" s="22">
        <f>E13+E12</f>
        <v>340000</v>
      </c>
    </row>
    <row r="12" spans="1:5" ht="15" customHeight="1">
      <c r="A12" s="33" t="s">
        <v>22</v>
      </c>
      <c r="B12" s="19" t="s">
        <v>48</v>
      </c>
      <c r="C12" s="5"/>
      <c r="D12" s="5"/>
      <c r="E12" s="5"/>
    </row>
    <row r="13" spans="1:5" ht="15" customHeight="1">
      <c r="A13" s="33" t="s">
        <v>23</v>
      </c>
      <c r="B13" s="23" t="s">
        <v>24</v>
      </c>
      <c r="C13" s="22">
        <f>C14+C15</f>
        <v>322000</v>
      </c>
      <c r="D13" s="22">
        <f>D14+D15</f>
        <v>325000</v>
      </c>
      <c r="E13" s="22">
        <f>E14+E15</f>
        <v>340000</v>
      </c>
    </row>
    <row r="14" spans="1:5" ht="50.25" customHeight="1">
      <c r="A14" s="64" t="s">
        <v>159</v>
      </c>
      <c r="B14" s="24" t="s">
        <v>158</v>
      </c>
      <c r="C14" s="5">
        <v>319000</v>
      </c>
      <c r="D14" s="5">
        <v>320000</v>
      </c>
      <c r="E14" s="5">
        <v>333000</v>
      </c>
    </row>
    <row r="15" spans="1:5" ht="48.75" customHeight="1">
      <c r="A15" s="64" t="s">
        <v>157</v>
      </c>
      <c r="B15" s="24" t="s">
        <v>49</v>
      </c>
      <c r="C15" s="5">
        <v>3000</v>
      </c>
      <c r="D15" s="5">
        <v>5000</v>
      </c>
      <c r="E15" s="5">
        <v>7000</v>
      </c>
    </row>
    <row r="16" spans="1:5" ht="41.25" customHeight="1">
      <c r="A16" s="33" t="s">
        <v>58</v>
      </c>
      <c r="B16" s="23" t="s">
        <v>57</v>
      </c>
      <c r="C16" s="72">
        <f>C18+C19+C20+C21</f>
        <v>1261000</v>
      </c>
      <c r="D16" s="72">
        <f>D18+D19+D20+D21</f>
        <v>1299400</v>
      </c>
      <c r="E16" s="72">
        <f>E18+E19+E20+E21</f>
        <v>1344400</v>
      </c>
    </row>
    <row r="17" spans="1:5" ht="30" customHeight="1">
      <c r="A17" s="34" t="s">
        <v>59</v>
      </c>
      <c r="B17" s="24" t="s">
        <v>60</v>
      </c>
      <c r="C17" s="30">
        <f>C16</f>
        <v>1261000</v>
      </c>
      <c r="D17" s="30">
        <f>D16</f>
        <v>1299400</v>
      </c>
      <c r="E17" s="30">
        <f>E16</f>
        <v>1344400</v>
      </c>
    </row>
    <row r="18" spans="1:5" ht="68.25" customHeight="1">
      <c r="A18" s="34" t="s">
        <v>61</v>
      </c>
      <c r="B18" s="24" t="s">
        <v>53</v>
      </c>
      <c r="C18" s="5">
        <v>657700</v>
      </c>
      <c r="D18" s="5">
        <v>676000</v>
      </c>
      <c r="E18" s="5">
        <v>700300</v>
      </c>
    </row>
    <row r="19" spans="1:5" ht="78.75" customHeight="1">
      <c r="A19" s="34" t="s">
        <v>62</v>
      </c>
      <c r="B19" s="54" t="s">
        <v>54</v>
      </c>
      <c r="C19" s="5">
        <v>3100</v>
      </c>
      <c r="D19" s="5">
        <v>3600</v>
      </c>
      <c r="E19" s="5">
        <v>3700</v>
      </c>
    </row>
    <row r="20" spans="1:5" ht="71.25" customHeight="1">
      <c r="A20" s="34" t="s">
        <v>63</v>
      </c>
      <c r="B20" s="24" t="s">
        <v>55</v>
      </c>
      <c r="C20" s="5">
        <v>681900</v>
      </c>
      <c r="D20" s="5">
        <v>703800</v>
      </c>
      <c r="E20" s="5">
        <v>729400</v>
      </c>
    </row>
    <row r="21" spans="1:5" ht="65.25" customHeight="1">
      <c r="A21" s="50" t="s">
        <v>64</v>
      </c>
      <c r="B21" s="4" t="s">
        <v>56</v>
      </c>
      <c r="C21" s="5">
        <v>-81700</v>
      </c>
      <c r="D21" s="5">
        <v>-84000</v>
      </c>
      <c r="E21" s="5">
        <v>-89000</v>
      </c>
    </row>
    <row r="22" spans="1:5" ht="28.5" customHeight="1">
      <c r="A22" s="33" t="s">
        <v>163</v>
      </c>
      <c r="B22" s="25" t="s">
        <v>166</v>
      </c>
      <c r="C22" s="22">
        <f>C23</f>
        <v>55000</v>
      </c>
      <c r="D22" s="22">
        <f>D23</f>
        <v>55000</v>
      </c>
      <c r="E22" s="22">
        <f>E23</f>
        <v>55000</v>
      </c>
    </row>
    <row r="23" spans="1:5" ht="35.25" customHeight="1">
      <c r="A23" s="34" t="s">
        <v>164</v>
      </c>
      <c r="B23" s="54" t="s">
        <v>165</v>
      </c>
      <c r="C23" s="5">
        <v>55000</v>
      </c>
      <c r="D23" s="5">
        <v>55000</v>
      </c>
      <c r="E23" s="5">
        <v>55000</v>
      </c>
    </row>
    <row r="24" spans="1:5" ht="15" customHeight="1">
      <c r="A24" s="33" t="s">
        <v>25</v>
      </c>
      <c r="B24" s="25" t="s">
        <v>26</v>
      </c>
      <c r="C24" s="22">
        <f>C25+C26</f>
        <v>585000</v>
      </c>
      <c r="D24" s="22">
        <f>D25+D26</f>
        <v>585000</v>
      </c>
      <c r="E24" s="22">
        <f>E25+E26</f>
        <v>585000</v>
      </c>
    </row>
    <row r="25" spans="1:5" ht="37.5" customHeight="1">
      <c r="A25" s="34" t="s">
        <v>27</v>
      </c>
      <c r="B25" s="54" t="s">
        <v>144</v>
      </c>
      <c r="C25" s="5">
        <v>75000</v>
      </c>
      <c r="D25" s="5">
        <v>75000</v>
      </c>
      <c r="E25" s="5">
        <v>75000</v>
      </c>
    </row>
    <row r="26" spans="1:5" ht="15" customHeight="1">
      <c r="A26" s="33" t="s">
        <v>28</v>
      </c>
      <c r="B26" s="23" t="s">
        <v>29</v>
      </c>
      <c r="C26" s="22">
        <f>C27+C28</f>
        <v>510000</v>
      </c>
      <c r="D26" s="22">
        <f>D27+D28</f>
        <v>510000</v>
      </c>
      <c r="E26" s="22">
        <f>E27+E28</f>
        <v>510000</v>
      </c>
    </row>
    <row r="27" spans="1:5" ht="29.25" customHeight="1">
      <c r="A27" s="53" t="s">
        <v>324</v>
      </c>
      <c r="B27" s="54" t="s">
        <v>68</v>
      </c>
      <c r="C27" s="5">
        <v>200000</v>
      </c>
      <c r="D27" s="5">
        <v>200000</v>
      </c>
      <c r="E27" s="5">
        <v>200000</v>
      </c>
    </row>
    <row r="28" spans="1:5" ht="88.5" customHeight="1">
      <c r="A28" s="66" t="s">
        <v>169</v>
      </c>
      <c r="B28" s="67" t="s">
        <v>168</v>
      </c>
      <c r="C28" s="22">
        <f>C29</f>
        <v>310000</v>
      </c>
      <c r="D28" s="22">
        <f>D29</f>
        <v>310000</v>
      </c>
      <c r="E28" s="22">
        <f>E29</f>
        <v>310000</v>
      </c>
    </row>
    <row r="29" spans="1:5" ht="68.25" customHeight="1">
      <c r="A29" s="69" t="s">
        <v>167</v>
      </c>
      <c r="B29" s="68" t="s">
        <v>168</v>
      </c>
      <c r="C29" s="5">
        <v>310000</v>
      </c>
      <c r="D29" s="5">
        <v>310000</v>
      </c>
      <c r="E29" s="5">
        <v>310000</v>
      </c>
    </row>
    <row r="30" spans="1:5" ht="31.5" customHeight="1">
      <c r="A30" s="70"/>
      <c r="B30" s="25" t="s">
        <v>170</v>
      </c>
      <c r="C30" s="22">
        <f>C31</f>
        <v>10800</v>
      </c>
      <c r="D30" s="22">
        <f>D31</f>
        <v>10800</v>
      </c>
      <c r="E30" s="22">
        <f>E31</f>
        <v>10800</v>
      </c>
    </row>
    <row r="31" spans="1:5" ht="63.75">
      <c r="A31" s="53" t="s">
        <v>492</v>
      </c>
      <c r="B31" s="54" t="s">
        <v>142</v>
      </c>
      <c r="C31" s="5">
        <v>10800</v>
      </c>
      <c r="D31" s="5">
        <v>10800</v>
      </c>
      <c r="E31" s="5">
        <v>10800</v>
      </c>
    </row>
    <row r="32" spans="1:5" ht="51.75" thickBot="1">
      <c r="A32" s="53" t="s">
        <v>493</v>
      </c>
      <c r="B32" s="54" t="s">
        <v>141</v>
      </c>
      <c r="C32" s="5">
        <v>0</v>
      </c>
      <c r="D32" s="5">
        <v>0</v>
      </c>
      <c r="E32" s="5">
        <v>0</v>
      </c>
    </row>
    <row r="33" spans="1:5" ht="21.75" customHeight="1" thickBot="1">
      <c r="A33" s="35"/>
      <c r="B33" s="27" t="s">
        <v>30</v>
      </c>
      <c r="C33" s="28">
        <f>C11+C16+C24+C30+C32+C22</f>
        <v>2233800</v>
      </c>
      <c r="D33" s="28">
        <f>D11+D16+D24+D30+D32+D22</f>
        <v>2275200</v>
      </c>
      <c r="E33" s="28">
        <f>E11+E16+E24+E30+E32+E22</f>
        <v>2335200</v>
      </c>
    </row>
    <row r="34" spans="1:5" ht="15" customHeight="1">
      <c r="A34" s="33" t="s">
        <v>474</v>
      </c>
      <c r="B34" s="26" t="s">
        <v>31</v>
      </c>
      <c r="C34" s="29">
        <f>C35</f>
        <v>12255300</v>
      </c>
      <c r="D34" s="29">
        <f>D35</f>
        <v>10774700</v>
      </c>
      <c r="E34" s="29">
        <f>E35</f>
        <v>10989400</v>
      </c>
    </row>
    <row r="35" spans="1:5" ht="29.25" customHeight="1">
      <c r="A35" s="33" t="s">
        <v>475</v>
      </c>
      <c r="B35" s="26" t="s">
        <v>32</v>
      </c>
      <c r="C35" s="29">
        <f>C36+C42+C49+C54</f>
        <v>12255300</v>
      </c>
      <c r="D35" s="29">
        <f>D36+D42+D49+D54</f>
        <v>10774700</v>
      </c>
      <c r="E35" s="29">
        <f>E36+E42+E49+E54</f>
        <v>10989400</v>
      </c>
    </row>
    <row r="36" spans="1:5" ht="24" customHeight="1">
      <c r="A36" s="33" t="s">
        <v>476</v>
      </c>
      <c r="B36" s="26" t="s">
        <v>108</v>
      </c>
      <c r="C36" s="22">
        <f>C38</f>
        <v>11644800</v>
      </c>
      <c r="D36" s="22">
        <f>D38</f>
        <v>10142100</v>
      </c>
      <c r="E36" s="22">
        <f>E38</f>
        <v>10334300</v>
      </c>
    </row>
    <row r="37" spans="1:5" ht="39" customHeight="1">
      <c r="A37" s="33" t="s">
        <v>490</v>
      </c>
      <c r="B37" s="26" t="s">
        <v>489</v>
      </c>
      <c r="C37" s="22">
        <f>C38</f>
        <v>11644800</v>
      </c>
      <c r="D37" s="22">
        <f>D38</f>
        <v>10142100</v>
      </c>
      <c r="E37" s="22">
        <f>E38</f>
        <v>10334300</v>
      </c>
    </row>
    <row r="38" spans="1:5" ht="27" customHeight="1">
      <c r="A38" s="33" t="s">
        <v>486</v>
      </c>
      <c r="B38" s="26" t="s">
        <v>109</v>
      </c>
      <c r="C38" s="22">
        <f>C39+C40</f>
        <v>11644800</v>
      </c>
      <c r="D38" s="22">
        <f>D39+D40</f>
        <v>10142100</v>
      </c>
      <c r="E38" s="22">
        <f>E39+E40</f>
        <v>10334300</v>
      </c>
    </row>
    <row r="39" spans="1:5" ht="31.5" customHeight="1">
      <c r="A39" s="33" t="s">
        <v>486</v>
      </c>
      <c r="B39" s="55" t="s">
        <v>488</v>
      </c>
      <c r="C39" s="71">
        <v>2400200</v>
      </c>
      <c r="D39" s="71">
        <v>2353900</v>
      </c>
      <c r="E39" s="71">
        <v>2447500</v>
      </c>
    </row>
    <row r="40" spans="1:5" ht="42" customHeight="1">
      <c r="A40" s="33" t="s">
        <v>486</v>
      </c>
      <c r="B40" s="55" t="s">
        <v>451</v>
      </c>
      <c r="C40" s="71">
        <v>9244600</v>
      </c>
      <c r="D40" s="71">
        <v>7788200</v>
      </c>
      <c r="E40" s="71">
        <v>7886800</v>
      </c>
    </row>
    <row r="41" spans="1:5" ht="27.75" customHeight="1">
      <c r="A41" s="53" t="s">
        <v>487</v>
      </c>
      <c r="B41" s="55" t="s">
        <v>375</v>
      </c>
      <c r="C41" s="30">
        <v>0</v>
      </c>
      <c r="D41" s="30">
        <v>0</v>
      </c>
      <c r="E41" s="30">
        <v>0</v>
      </c>
    </row>
    <row r="42" spans="1:5" ht="31.5" customHeight="1">
      <c r="A42" s="33" t="s">
        <v>477</v>
      </c>
      <c r="B42" s="26" t="s">
        <v>117</v>
      </c>
      <c r="C42" s="22">
        <f>C43</f>
        <v>400000</v>
      </c>
      <c r="D42" s="22">
        <f>D43</f>
        <v>400000</v>
      </c>
      <c r="E42" s="22">
        <f>E43</f>
        <v>400000</v>
      </c>
    </row>
    <row r="43" spans="1:5" ht="15.75" customHeight="1">
      <c r="A43" s="53" t="s">
        <v>478</v>
      </c>
      <c r="B43" s="55" t="s">
        <v>118</v>
      </c>
      <c r="C43" s="30">
        <f>C44</f>
        <v>400000</v>
      </c>
      <c r="D43" s="30">
        <f>D44</f>
        <v>400000</v>
      </c>
      <c r="E43" s="30">
        <f>E45</f>
        <v>400000</v>
      </c>
    </row>
    <row r="44" spans="1:5" ht="15.75" customHeight="1">
      <c r="A44" s="53" t="s">
        <v>479</v>
      </c>
      <c r="B44" s="55" t="s">
        <v>119</v>
      </c>
      <c r="C44" s="30">
        <f>C45+C48</f>
        <v>400000</v>
      </c>
      <c r="D44" s="30">
        <f>D45</f>
        <v>400000</v>
      </c>
      <c r="E44" s="30">
        <f>E45</f>
        <v>400000</v>
      </c>
    </row>
    <row r="45" spans="1:5" ht="31.5" customHeight="1">
      <c r="A45" s="53" t="s">
        <v>479</v>
      </c>
      <c r="B45" s="55" t="s">
        <v>125</v>
      </c>
      <c r="C45" s="71">
        <v>400000</v>
      </c>
      <c r="D45" s="71">
        <v>400000</v>
      </c>
      <c r="E45" s="71">
        <v>400000</v>
      </c>
    </row>
    <row r="46" spans="1:5" ht="13.5" customHeight="1" hidden="1">
      <c r="A46" s="34"/>
      <c r="B46" s="42"/>
      <c r="C46" s="30"/>
      <c r="D46" s="30"/>
      <c r="E46" s="30"/>
    </row>
    <row r="47" spans="1:5" ht="16.5" customHeight="1" hidden="1">
      <c r="A47" s="34"/>
      <c r="B47" s="42"/>
      <c r="C47" s="30"/>
      <c r="D47" s="30"/>
      <c r="E47" s="30"/>
    </row>
    <row r="48" spans="1:5" ht="26.25" customHeight="1">
      <c r="A48" s="53" t="s">
        <v>479</v>
      </c>
      <c r="B48" s="55" t="s">
        <v>491</v>
      </c>
      <c r="C48" s="30"/>
      <c r="D48" s="71"/>
      <c r="E48" s="30"/>
    </row>
    <row r="49" spans="1:5" ht="27.75" customHeight="1">
      <c r="A49" s="33" t="s">
        <v>480</v>
      </c>
      <c r="B49" s="26" t="s">
        <v>34</v>
      </c>
      <c r="C49" s="22">
        <f>C50</f>
        <v>210500</v>
      </c>
      <c r="D49" s="22">
        <f>D50+D53</f>
        <v>232600</v>
      </c>
      <c r="E49" s="22">
        <f>E50+E53</f>
        <v>255100</v>
      </c>
    </row>
    <row r="50" spans="1:5" ht="42.75" customHeight="1">
      <c r="A50" s="33" t="s">
        <v>481</v>
      </c>
      <c r="B50" s="26" t="s">
        <v>110</v>
      </c>
      <c r="C50" s="22">
        <f>C51+C53</f>
        <v>210500</v>
      </c>
      <c r="D50" s="22">
        <f>D51</f>
        <v>231900</v>
      </c>
      <c r="E50" s="22">
        <f>E51</f>
        <v>254400</v>
      </c>
    </row>
    <row r="51" spans="1:5" ht="42.75" customHeight="1">
      <c r="A51" s="53" t="s">
        <v>482</v>
      </c>
      <c r="B51" s="55" t="s">
        <v>111</v>
      </c>
      <c r="C51" s="71">
        <v>209800</v>
      </c>
      <c r="D51" s="71">
        <v>231900</v>
      </c>
      <c r="E51" s="71">
        <v>254400</v>
      </c>
    </row>
    <row r="52" spans="1:5" ht="0.75" customHeight="1">
      <c r="A52" s="22" t="s">
        <v>112</v>
      </c>
      <c r="B52" s="59" t="s">
        <v>113</v>
      </c>
      <c r="C52" s="72">
        <f>C53</f>
        <v>700</v>
      </c>
      <c r="D52" s="72">
        <f>D53</f>
        <v>700</v>
      </c>
      <c r="E52" s="72">
        <f>E53</f>
        <v>700</v>
      </c>
    </row>
    <row r="53" spans="1:5" ht="29.25" customHeight="1">
      <c r="A53" s="56" t="s">
        <v>483</v>
      </c>
      <c r="B53" s="57" t="s">
        <v>114</v>
      </c>
      <c r="C53" s="71">
        <v>700</v>
      </c>
      <c r="D53" s="71">
        <v>700</v>
      </c>
      <c r="E53" s="71">
        <v>700</v>
      </c>
    </row>
    <row r="54" spans="1:5" ht="27" customHeight="1">
      <c r="A54" s="56" t="s">
        <v>484</v>
      </c>
      <c r="B54" s="58" t="s">
        <v>115</v>
      </c>
      <c r="C54" s="30">
        <v>0</v>
      </c>
      <c r="D54" s="30">
        <v>0</v>
      </c>
      <c r="E54" s="30">
        <v>0</v>
      </c>
    </row>
    <row r="55" spans="1:5" ht="27" customHeight="1">
      <c r="A55" s="22" t="s">
        <v>485</v>
      </c>
      <c r="B55" s="59" t="s">
        <v>145</v>
      </c>
      <c r="C55" s="22">
        <v>0</v>
      </c>
      <c r="D55" s="22">
        <v>0</v>
      </c>
      <c r="E55" s="22">
        <v>0</v>
      </c>
    </row>
    <row r="56" spans="1:5" ht="17.25" customHeight="1" thickBot="1">
      <c r="A56" s="37"/>
      <c r="B56" s="38" t="s">
        <v>33</v>
      </c>
      <c r="C56" s="39">
        <f>C33+C34+C55</f>
        <v>14489100</v>
      </c>
      <c r="D56" s="39">
        <f>D33+D34+D55</f>
        <v>13049900</v>
      </c>
      <c r="E56" s="39">
        <f>E33+E34+E55</f>
        <v>13324600</v>
      </c>
    </row>
    <row r="57" spans="1:5" ht="13.5" customHeight="1" thickBot="1">
      <c r="A57" s="36"/>
      <c r="B57" s="31" t="s">
        <v>143</v>
      </c>
      <c r="C57" s="60">
        <v>83768</v>
      </c>
      <c r="D57" s="60">
        <f>D33*3.75/100</f>
        <v>85320</v>
      </c>
      <c r="E57" s="60">
        <f>E33*3.75/100</f>
        <v>87570</v>
      </c>
    </row>
    <row r="58" spans="1:5" ht="13.5" customHeight="1">
      <c r="A58" s="3"/>
      <c r="B58" s="12"/>
      <c r="C58" s="61">
        <f>C56+C57</f>
        <v>14572868</v>
      </c>
      <c r="D58" s="61">
        <f>D56+D57</f>
        <v>13135220</v>
      </c>
      <c r="E58" s="61">
        <f>E56+E57</f>
        <v>13412170</v>
      </c>
    </row>
    <row r="59" ht="12.75" hidden="1">
      <c r="C59" s="63">
        <f>C58-C56</f>
        <v>83768</v>
      </c>
    </row>
    <row r="60" spans="3:5" ht="12.75">
      <c r="C60" s="63"/>
      <c r="D60" s="63"/>
      <c r="E60" s="63"/>
    </row>
    <row r="61" spans="3:5" ht="12.75">
      <c r="C61">
        <v>14572868</v>
      </c>
      <c r="D61">
        <v>13135220</v>
      </c>
      <c r="E61">
        <v>13412170</v>
      </c>
    </row>
    <row r="62" spans="3:5" ht="12.75">
      <c r="C62" s="63"/>
      <c r="D62" s="63"/>
      <c r="E62" s="63"/>
    </row>
    <row r="63" spans="4:5" ht="12.75">
      <c r="D63" s="63"/>
      <c r="E63" s="63"/>
    </row>
  </sheetData>
  <sheetProtection/>
  <mergeCells count="4">
    <mergeCell ref="A5:E5"/>
    <mergeCell ref="C1:E1"/>
    <mergeCell ref="C3:E3"/>
    <mergeCell ref="B2:E2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zoomScale="85" zoomScaleNormal="85" zoomScalePageLayoutView="0" workbookViewId="0" topLeftCell="A11">
      <selection activeCell="F31" sqref="F31"/>
    </sheetView>
  </sheetViews>
  <sheetFormatPr defaultColWidth="9.00390625" defaultRowHeight="12.75"/>
  <cols>
    <col min="1" max="1" width="12.375" style="81" customWidth="1"/>
    <col min="2" max="2" width="62.75390625" style="87" customWidth="1"/>
    <col min="3" max="3" width="28.25390625" style="87" customWidth="1"/>
    <col min="4" max="4" width="16.75390625" style="81" customWidth="1"/>
    <col min="5" max="5" width="16.375" style="81" customWidth="1"/>
    <col min="6" max="6" width="16.25390625" style="81" customWidth="1"/>
    <col min="7" max="16384" width="9.125" style="81" customWidth="1"/>
  </cols>
  <sheetData>
    <row r="1" spans="2:6" ht="12.75">
      <c r="B1" s="82"/>
      <c r="C1" s="294" t="s">
        <v>528</v>
      </c>
      <c r="D1" s="294"/>
      <c r="E1" s="294"/>
      <c r="F1" s="294"/>
    </row>
    <row r="2" spans="2:6" ht="12.75">
      <c r="B2" s="82"/>
      <c r="C2" s="83"/>
      <c r="D2" s="83"/>
      <c r="E2" s="83"/>
      <c r="F2" s="83"/>
    </row>
    <row r="3" spans="2:6" ht="12.75">
      <c r="B3" s="84"/>
      <c r="C3" s="295" t="s">
        <v>456</v>
      </c>
      <c r="D3" s="295"/>
      <c r="E3" s="295"/>
      <c r="F3" s="295"/>
    </row>
    <row r="4" spans="2:6" ht="12.75">
      <c r="B4" s="296" t="s">
        <v>513</v>
      </c>
      <c r="C4" s="296"/>
      <c r="D4" s="296"/>
      <c r="E4" s="296"/>
      <c r="F4" s="296"/>
    </row>
    <row r="5" spans="2:6" ht="12.75">
      <c r="B5" s="84"/>
      <c r="C5" s="85"/>
      <c r="D5" s="84"/>
      <c r="E5" s="84"/>
      <c r="F5" s="84"/>
    </row>
    <row r="6" spans="2:6" ht="12.75">
      <c r="B6" s="86"/>
      <c r="C6" s="295"/>
      <c r="D6" s="295"/>
      <c r="E6" s="84" t="s">
        <v>545</v>
      </c>
      <c r="F6" s="84" t="s">
        <v>546</v>
      </c>
    </row>
    <row r="9" spans="2:6" ht="49.5" customHeight="1">
      <c r="B9" s="297" t="s">
        <v>514</v>
      </c>
      <c r="C9" s="297"/>
      <c r="D9" s="298"/>
      <c r="E9" s="298"/>
      <c r="F9" s="298"/>
    </row>
    <row r="10" spans="2:3" ht="12.75">
      <c r="B10" s="88"/>
      <c r="C10" s="89"/>
    </row>
    <row r="11" spans="2:3" ht="12.75">
      <c r="B11" s="89"/>
      <c r="C11" s="89"/>
    </row>
    <row r="12" spans="1:6" ht="42" customHeight="1">
      <c r="A12" s="90" t="s">
        <v>185</v>
      </c>
      <c r="B12" s="135" t="s">
        <v>6</v>
      </c>
      <c r="C12" s="135" t="s">
        <v>186</v>
      </c>
      <c r="D12" s="136" t="s">
        <v>328</v>
      </c>
      <c r="E12" s="136" t="s">
        <v>473</v>
      </c>
      <c r="F12" s="136" t="s">
        <v>530</v>
      </c>
    </row>
    <row r="13" spans="1:6" ht="28.5">
      <c r="A13" s="263" t="s">
        <v>448</v>
      </c>
      <c r="B13" s="91" t="s">
        <v>187</v>
      </c>
      <c r="C13" s="92" t="s">
        <v>188</v>
      </c>
      <c r="D13" s="93">
        <f>D14</f>
        <v>83768</v>
      </c>
      <c r="E13" s="282">
        <f>E14+E17</f>
        <v>85320</v>
      </c>
      <c r="F13" s="282">
        <f>F14+F17</f>
        <v>87570</v>
      </c>
    </row>
    <row r="14" spans="1:6" ht="28.5">
      <c r="A14" s="94"/>
      <c r="B14" s="91" t="s">
        <v>189</v>
      </c>
      <c r="C14" s="92" t="s">
        <v>306</v>
      </c>
      <c r="D14" s="95">
        <f>D16</f>
        <v>83768</v>
      </c>
      <c r="E14" s="283">
        <f>E15</f>
        <v>169088</v>
      </c>
      <c r="F14" s="283">
        <f>F15</f>
        <v>172890</v>
      </c>
    </row>
    <row r="15" spans="1:6" ht="30">
      <c r="A15" s="94"/>
      <c r="B15" s="96" t="s">
        <v>307</v>
      </c>
      <c r="C15" s="97" t="s">
        <v>190</v>
      </c>
      <c r="D15" s="95">
        <f>D16</f>
        <v>83768</v>
      </c>
      <c r="E15" s="283">
        <f>E16</f>
        <v>169088</v>
      </c>
      <c r="F15" s="283">
        <f>F16</f>
        <v>172890</v>
      </c>
    </row>
    <row r="16" spans="1:6" ht="30">
      <c r="A16" s="94"/>
      <c r="B16" s="96" t="s">
        <v>308</v>
      </c>
      <c r="C16" s="97" t="s">
        <v>309</v>
      </c>
      <c r="D16" s="95">
        <v>83768</v>
      </c>
      <c r="E16" s="283">
        <v>169088</v>
      </c>
      <c r="F16" s="283">
        <v>172890</v>
      </c>
    </row>
    <row r="17" spans="1:6" ht="29.25" customHeight="1">
      <c r="A17" s="94"/>
      <c r="B17" s="96" t="s">
        <v>310</v>
      </c>
      <c r="C17" s="97" t="s">
        <v>311</v>
      </c>
      <c r="D17" s="137">
        <v>0</v>
      </c>
      <c r="E17" s="138">
        <f>E24</f>
        <v>-83768</v>
      </c>
      <c r="F17" s="138">
        <f>F24</f>
        <v>-85320</v>
      </c>
    </row>
    <row r="18" spans="1:6" ht="31.5" customHeight="1" hidden="1">
      <c r="A18" s="94"/>
      <c r="B18" s="96" t="s">
        <v>192</v>
      </c>
      <c r="C18" s="97" t="s">
        <v>193</v>
      </c>
      <c r="D18" s="99"/>
      <c r="E18" s="284"/>
      <c r="F18" s="284"/>
    </row>
    <row r="19" spans="1:6" ht="28.5" hidden="1">
      <c r="A19" s="94"/>
      <c r="B19" s="100" t="s">
        <v>194</v>
      </c>
      <c r="C19" s="92" t="s">
        <v>195</v>
      </c>
      <c r="D19" s="101">
        <v>0</v>
      </c>
      <c r="E19" s="285">
        <v>0</v>
      </c>
      <c r="F19" s="285">
        <v>0</v>
      </c>
    </row>
    <row r="20" spans="1:6" ht="30" hidden="1">
      <c r="A20" s="94"/>
      <c r="B20" s="96" t="s">
        <v>196</v>
      </c>
      <c r="C20" s="102" t="s">
        <v>197</v>
      </c>
      <c r="D20" s="98"/>
      <c r="E20" s="286"/>
      <c r="F20" s="286"/>
    </row>
    <row r="21" spans="1:6" ht="45" hidden="1">
      <c r="A21" s="94"/>
      <c r="B21" s="103" t="s">
        <v>198</v>
      </c>
      <c r="C21" s="97" t="s">
        <v>199</v>
      </c>
      <c r="D21" s="98"/>
      <c r="E21" s="286"/>
      <c r="F21" s="286"/>
    </row>
    <row r="22" spans="1:6" ht="45" hidden="1">
      <c r="A22" s="94"/>
      <c r="B22" s="96" t="s">
        <v>200</v>
      </c>
      <c r="C22" s="97" t="s">
        <v>201</v>
      </c>
      <c r="D22" s="98">
        <f>D23</f>
        <v>0</v>
      </c>
      <c r="E22" s="286">
        <f>E23</f>
        <v>0</v>
      </c>
      <c r="F22" s="286">
        <f>F23</f>
        <v>0</v>
      </c>
    </row>
    <row r="23" spans="1:6" ht="45" hidden="1">
      <c r="A23" s="94"/>
      <c r="B23" s="96" t="s">
        <v>202</v>
      </c>
      <c r="C23" s="97" t="s">
        <v>203</v>
      </c>
      <c r="D23" s="98">
        <v>0</v>
      </c>
      <c r="E23" s="286">
        <v>0</v>
      </c>
      <c r="F23" s="286">
        <v>0</v>
      </c>
    </row>
    <row r="24" spans="1:6" ht="30">
      <c r="A24" s="94"/>
      <c r="B24" s="96" t="s">
        <v>191</v>
      </c>
      <c r="C24" s="97" t="s">
        <v>312</v>
      </c>
      <c r="D24" s="137">
        <v>0</v>
      </c>
      <c r="E24" s="138">
        <v>-83768</v>
      </c>
      <c r="F24" s="138">
        <v>-85320</v>
      </c>
    </row>
    <row r="25" spans="1:6" ht="28.5">
      <c r="A25" s="94"/>
      <c r="B25" s="91" t="s">
        <v>204</v>
      </c>
      <c r="C25" s="92" t="s">
        <v>205</v>
      </c>
      <c r="D25" s="101">
        <v>0</v>
      </c>
      <c r="E25" s="101">
        <v>0</v>
      </c>
      <c r="F25" s="101">
        <v>0</v>
      </c>
    </row>
    <row r="26" spans="1:6" ht="15">
      <c r="A26" s="94"/>
      <c r="B26" s="96" t="s">
        <v>206</v>
      </c>
      <c r="C26" s="97" t="s">
        <v>207</v>
      </c>
      <c r="D26" s="104">
        <f>D27</f>
        <v>-14572868</v>
      </c>
      <c r="E26" s="104">
        <f aca="true" t="shared" si="0" ref="E26:F28">E27</f>
        <v>-13135220</v>
      </c>
      <c r="F26" s="104">
        <f t="shared" si="0"/>
        <v>-13412170</v>
      </c>
    </row>
    <row r="27" spans="1:6" ht="15">
      <c r="A27" s="94"/>
      <c r="B27" s="96" t="s">
        <v>208</v>
      </c>
      <c r="C27" s="97" t="s">
        <v>209</v>
      </c>
      <c r="D27" s="104">
        <f>D28</f>
        <v>-14572868</v>
      </c>
      <c r="E27" s="104">
        <f t="shared" si="0"/>
        <v>-13135220</v>
      </c>
      <c r="F27" s="104">
        <f t="shared" si="0"/>
        <v>-13412170</v>
      </c>
    </row>
    <row r="28" spans="1:6" ht="17.25" customHeight="1">
      <c r="A28" s="94"/>
      <c r="B28" s="96" t="s">
        <v>210</v>
      </c>
      <c r="C28" s="97" t="s">
        <v>211</v>
      </c>
      <c r="D28" s="104">
        <f>D29</f>
        <v>-14572868</v>
      </c>
      <c r="E28" s="104">
        <f t="shared" si="0"/>
        <v>-13135220</v>
      </c>
      <c r="F28" s="104">
        <f t="shared" si="0"/>
        <v>-13412170</v>
      </c>
    </row>
    <row r="29" spans="1:6" ht="30">
      <c r="A29" s="94"/>
      <c r="B29" s="68" t="s">
        <v>212</v>
      </c>
      <c r="C29" s="97" t="s">
        <v>213</v>
      </c>
      <c r="D29" s="104">
        <f>-D31</f>
        <v>-14572868</v>
      </c>
      <c r="E29" s="104">
        <f>-E31</f>
        <v>-13135220</v>
      </c>
      <c r="F29" s="104">
        <f>-F31</f>
        <v>-13412170</v>
      </c>
    </row>
    <row r="30" spans="1:6" ht="30" hidden="1">
      <c r="A30" s="94"/>
      <c r="B30" s="96" t="s">
        <v>214</v>
      </c>
      <c r="C30" s="97" t="s">
        <v>215</v>
      </c>
      <c r="D30" s="104"/>
      <c r="E30" s="104"/>
      <c r="F30" s="104"/>
    </row>
    <row r="31" spans="1:6" ht="15">
      <c r="A31" s="94"/>
      <c r="B31" s="96" t="s">
        <v>216</v>
      </c>
      <c r="C31" s="97" t="s">
        <v>217</v>
      </c>
      <c r="D31" s="104">
        <f>D32</f>
        <v>14572868</v>
      </c>
      <c r="E31" s="104">
        <f aca="true" t="shared" si="1" ref="E31:F33">E32</f>
        <v>13135220</v>
      </c>
      <c r="F31" s="104">
        <f t="shared" si="1"/>
        <v>13412170</v>
      </c>
    </row>
    <row r="32" spans="1:6" ht="15">
      <c r="A32" s="94"/>
      <c r="B32" s="96" t="s">
        <v>218</v>
      </c>
      <c r="C32" s="97" t="s">
        <v>219</v>
      </c>
      <c r="D32" s="104">
        <f>D33</f>
        <v>14572868</v>
      </c>
      <c r="E32" s="104">
        <f t="shared" si="1"/>
        <v>13135220</v>
      </c>
      <c r="F32" s="104">
        <f t="shared" si="1"/>
        <v>13412170</v>
      </c>
    </row>
    <row r="33" spans="1:6" ht="15">
      <c r="A33" s="94"/>
      <c r="B33" s="96" t="s">
        <v>220</v>
      </c>
      <c r="C33" s="97" t="s">
        <v>221</v>
      </c>
      <c r="D33" s="104">
        <f>D34</f>
        <v>14572868</v>
      </c>
      <c r="E33" s="104">
        <f t="shared" si="1"/>
        <v>13135220</v>
      </c>
      <c r="F33" s="104">
        <f t="shared" si="1"/>
        <v>13412170</v>
      </c>
    </row>
    <row r="34" spans="1:6" ht="30">
      <c r="A34" s="94"/>
      <c r="B34" s="96" t="s">
        <v>222</v>
      </c>
      <c r="C34" s="97" t="s">
        <v>223</v>
      </c>
      <c r="D34" s="104">
        <f>'прил 4'!H188</f>
        <v>14572868</v>
      </c>
      <c r="E34" s="104">
        <f>'прил 4'!I188</f>
        <v>13135220</v>
      </c>
      <c r="F34" s="104">
        <f>'прил 4'!J188</f>
        <v>13412170</v>
      </c>
    </row>
    <row r="35" spans="1:6" s="107" customFormat="1" ht="29.25" customHeight="1" hidden="1">
      <c r="A35" s="105"/>
      <c r="B35" s="96" t="s">
        <v>224</v>
      </c>
      <c r="C35" s="97" t="s">
        <v>225</v>
      </c>
      <c r="D35" s="106"/>
      <c r="E35" s="106"/>
      <c r="F35" s="106"/>
    </row>
    <row r="36" spans="1:6" s="107" customFormat="1" ht="27.75" customHeight="1" hidden="1">
      <c r="A36" s="105"/>
      <c r="B36" s="96" t="s">
        <v>226</v>
      </c>
      <c r="C36" s="97" t="s">
        <v>227</v>
      </c>
      <c r="D36" s="106"/>
      <c r="E36" s="106"/>
      <c r="F36" s="106"/>
    </row>
    <row r="37" spans="1:6" ht="28.5">
      <c r="A37" s="108"/>
      <c r="B37" s="91" t="s">
        <v>228</v>
      </c>
      <c r="C37" s="92" t="s">
        <v>229</v>
      </c>
      <c r="D37" s="104"/>
      <c r="E37" s="104"/>
      <c r="F37" s="104"/>
    </row>
  </sheetData>
  <sheetProtection/>
  <mergeCells count="5">
    <mergeCell ref="C1:F1"/>
    <mergeCell ref="C3:F3"/>
    <mergeCell ref="B4:F4"/>
    <mergeCell ref="C6:D6"/>
    <mergeCell ref="B9:F9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4"/>
  <sheetViews>
    <sheetView zoomScalePageLayoutView="0" workbookViewId="0" topLeftCell="A1">
      <selection activeCell="J77" sqref="J77"/>
    </sheetView>
  </sheetViews>
  <sheetFormatPr defaultColWidth="9.00390625" defaultRowHeight="12.75"/>
  <cols>
    <col min="1" max="1" width="32.125" style="0" customWidth="1"/>
    <col min="2" max="2" width="5.25390625" style="0" customWidth="1"/>
    <col min="3" max="3" width="3.125" style="0" customWidth="1"/>
    <col min="4" max="4" width="5.625" style="0" customWidth="1"/>
    <col min="5" max="5" width="15.375" style="0" customWidth="1"/>
    <col min="6" max="6" width="8.75390625" style="0" customWidth="1"/>
    <col min="7" max="7" width="11.625" style="0" hidden="1" customWidth="1"/>
    <col min="8" max="8" width="16.125" style="0" customWidth="1"/>
    <col min="9" max="9" width="16.00390625" style="0" customWidth="1"/>
    <col min="10" max="10" width="15.25390625" style="0" customWidth="1"/>
    <col min="11" max="11" width="12.375" style="0" customWidth="1"/>
    <col min="12" max="12" width="6.25390625" style="0" customWidth="1"/>
    <col min="13" max="13" width="11.00390625" style="0" customWidth="1"/>
    <col min="14" max="14" width="7.625" style="0" customWidth="1"/>
  </cols>
  <sheetData>
    <row r="1" spans="1:19" ht="12.75">
      <c r="A1" s="110"/>
      <c r="B1" s="110"/>
      <c r="C1" s="110"/>
      <c r="D1" s="110"/>
      <c r="E1" s="110"/>
      <c r="H1" s="295" t="s">
        <v>527</v>
      </c>
      <c r="I1" s="298"/>
      <c r="J1" s="298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10"/>
      <c r="B2" s="110"/>
      <c r="C2" s="110"/>
      <c r="D2" s="110"/>
      <c r="E2" s="110"/>
      <c r="H2" s="80"/>
      <c r="I2" s="32"/>
      <c r="J2" s="32"/>
      <c r="K2" s="3"/>
      <c r="L2" s="3"/>
      <c r="M2" s="3"/>
      <c r="N2" s="3"/>
      <c r="O2" s="3"/>
      <c r="P2" s="3"/>
      <c r="Q2" s="3"/>
      <c r="R2" s="3"/>
      <c r="S2" s="3"/>
    </row>
    <row r="3" spans="1:19" ht="42.75" customHeight="1">
      <c r="A3" s="110"/>
      <c r="B3" s="110"/>
      <c r="C3" s="110"/>
      <c r="D3" s="110"/>
      <c r="E3" s="110"/>
      <c r="F3" s="111"/>
      <c r="G3" s="111"/>
      <c r="H3" s="299" t="s">
        <v>511</v>
      </c>
      <c r="I3" s="300"/>
      <c r="J3" s="300"/>
      <c r="K3" s="3"/>
      <c r="L3" s="3"/>
      <c r="M3" s="3"/>
      <c r="N3" s="3"/>
      <c r="O3" s="3"/>
      <c r="P3" s="3"/>
      <c r="Q3" s="3"/>
      <c r="R3" s="3"/>
      <c r="S3" s="3"/>
    </row>
    <row r="4" spans="1:19" ht="16.5" customHeight="1">
      <c r="A4" s="110"/>
      <c r="B4" s="110"/>
      <c r="C4" s="110"/>
      <c r="D4" s="110"/>
      <c r="E4" s="110"/>
      <c r="H4" s="301" t="s">
        <v>508</v>
      </c>
      <c r="I4" s="302"/>
      <c r="J4" s="302"/>
      <c r="K4" s="3"/>
      <c r="L4" s="3"/>
      <c r="M4" s="3"/>
      <c r="N4" s="3"/>
      <c r="O4" s="3"/>
      <c r="P4" s="3"/>
      <c r="Q4" s="3"/>
      <c r="R4" s="3"/>
      <c r="S4" s="3"/>
    </row>
    <row r="5" spans="1:19" ht="50.25" customHeight="1">
      <c r="A5" s="303" t="s">
        <v>547</v>
      </c>
      <c r="B5" s="304"/>
      <c r="C5" s="304"/>
      <c r="D5" s="304"/>
      <c r="E5" s="304"/>
      <c r="F5" s="304"/>
      <c r="G5" s="304"/>
      <c r="H5" s="304"/>
      <c r="I5" s="305"/>
      <c r="J5" s="305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10"/>
      <c r="B6" s="110"/>
      <c r="C6" s="110"/>
      <c r="D6" s="110"/>
      <c r="E6" s="110"/>
      <c r="F6" s="110"/>
      <c r="G6" s="110"/>
      <c r="I6" s="112"/>
      <c r="J6" s="113" t="s">
        <v>231</v>
      </c>
      <c r="K6" s="3"/>
      <c r="L6" s="3"/>
      <c r="M6" s="3"/>
      <c r="N6" s="3"/>
      <c r="O6" s="3"/>
      <c r="P6" s="3"/>
      <c r="Q6" s="3"/>
      <c r="R6" s="3"/>
      <c r="S6" s="3"/>
    </row>
    <row r="7" spans="1:19" ht="25.5">
      <c r="A7" s="147"/>
      <c r="B7" s="306" t="s">
        <v>5</v>
      </c>
      <c r="C7" s="306"/>
      <c r="D7" s="306"/>
      <c r="E7" s="306"/>
      <c r="F7" s="306"/>
      <c r="G7" s="306"/>
      <c r="H7" s="170" t="s">
        <v>331</v>
      </c>
      <c r="I7" s="307" t="s">
        <v>232</v>
      </c>
      <c r="J7" s="307"/>
      <c r="K7" s="47"/>
      <c r="L7" s="3"/>
      <c r="M7" s="3"/>
      <c r="N7" s="3"/>
      <c r="O7" s="3"/>
      <c r="P7" s="3"/>
      <c r="Q7" s="3"/>
      <c r="R7" s="3"/>
      <c r="S7" s="3"/>
    </row>
    <row r="8" spans="1:19" ht="25.5" customHeight="1">
      <c r="A8" s="150" t="s">
        <v>6</v>
      </c>
      <c r="B8" s="150" t="s">
        <v>7</v>
      </c>
      <c r="C8" s="170" t="s">
        <v>8</v>
      </c>
      <c r="D8" s="170" t="s">
        <v>9</v>
      </c>
      <c r="E8" s="170" t="s">
        <v>10</v>
      </c>
      <c r="F8" s="170" t="s">
        <v>11</v>
      </c>
      <c r="G8" s="170" t="s">
        <v>233</v>
      </c>
      <c r="H8" s="170" t="s">
        <v>328</v>
      </c>
      <c r="I8" s="150" t="s">
        <v>473</v>
      </c>
      <c r="J8" s="150" t="s">
        <v>530</v>
      </c>
      <c r="K8" s="114"/>
      <c r="L8" s="3"/>
      <c r="M8" s="3"/>
      <c r="N8" s="3"/>
      <c r="O8" s="3"/>
      <c r="P8" s="3"/>
      <c r="Q8" s="3"/>
      <c r="R8" s="3"/>
      <c r="S8" s="3"/>
    </row>
    <row r="9" spans="1:19" ht="12.75">
      <c r="A9" s="142" t="s">
        <v>234</v>
      </c>
      <c r="B9" s="147" t="s">
        <v>329</v>
      </c>
      <c r="C9" s="147"/>
      <c r="D9" s="147"/>
      <c r="E9" s="147"/>
      <c r="F9" s="147"/>
      <c r="G9" s="147"/>
      <c r="H9" s="171">
        <f>H10+H67+H56+H77+H92+H108+H127+H133+H151+H145+H187</f>
        <v>14572868</v>
      </c>
      <c r="I9" s="171">
        <f>I10+I67+I56+I77+I92+I108+I127+I133+I151+I145+I187+I140</f>
        <v>13135220</v>
      </c>
      <c r="J9" s="171">
        <f>J10+J67+J56+J77+J92+J108+J127+J133+J151+J145+J187+J140</f>
        <v>13412170</v>
      </c>
      <c r="K9" s="61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142" t="s">
        <v>0</v>
      </c>
      <c r="B10" s="147" t="s">
        <v>329</v>
      </c>
      <c r="C10" s="147" t="s">
        <v>1</v>
      </c>
      <c r="D10" s="147" t="s">
        <v>2</v>
      </c>
      <c r="E10" s="147" t="s">
        <v>180</v>
      </c>
      <c r="F10" s="147"/>
      <c r="G10" s="147" t="s">
        <v>121</v>
      </c>
      <c r="H10" s="171">
        <f>H11+H16+H44+H47+H52</f>
        <v>8444410</v>
      </c>
      <c r="I10" s="171">
        <f>I11+I16+I44+I47+I52</f>
        <v>6368230</v>
      </c>
      <c r="J10" s="171">
        <f>J11+J16+J44+J47+J52</f>
        <v>6919985</v>
      </c>
      <c r="K10" s="61"/>
      <c r="L10" s="3"/>
      <c r="M10" s="3"/>
      <c r="N10" s="3"/>
      <c r="O10" s="3"/>
      <c r="P10" s="3"/>
      <c r="Q10" s="3"/>
      <c r="R10" s="3"/>
      <c r="S10" s="3"/>
    </row>
    <row r="11" spans="1:19" ht="52.5" customHeight="1">
      <c r="A11" s="115" t="s">
        <v>16</v>
      </c>
      <c r="B11" s="147" t="s">
        <v>329</v>
      </c>
      <c r="C11" s="147" t="s">
        <v>1</v>
      </c>
      <c r="D11" s="147" t="s">
        <v>12</v>
      </c>
      <c r="E11" s="147" t="s">
        <v>235</v>
      </c>
      <c r="F11" s="157"/>
      <c r="G11" s="157" t="s">
        <v>121</v>
      </c>
      <c r="H11" s="171">
        <f aca="true" t="shared" si="0" ref="H11:J12">H12</f>
        <v>1113120</v>
      </c>
      <c r="I11" s="171">
        <f t="shared" si="0"/>
        <v>968410</v>
      </c>
      <c r="J11" s="171">
        <f t="shared" si="0"/>
        <v>920000</v>
      </c>
      <c r="K11" s="61"/>
      <c r="L11" s="3"/>
      <c r="M11" s="3"/>
      <c r="N11" s="3"/>
      <c r="O11" s="3"/>
      <c r="P11" s="3"/>
      <c r="Q11" s="3"/>
      <c r="R11" s="3"/>
      <c r="S11" s="3"/>
    </row>
    <row r="12" spans="1:19" ht="21" customHeight="1">
      <c r="A12" s="140" t="s">
        <v>236</v>
      </c>
      <c r="B12" s="150" t="s">
        <v>329</v>
      </c>
      <c r="C12" s="150" t="s">
        <v>1</v>
      </c>
      <c r="D12" s="150" t="s">
        <v>12</v>
      </c>
      <c r="E12" s="150" t="s">
        <v>237</v>
      </c>
      <c r="F12" s="150"/>
      <c r="G12" s="150" t="s">
        <v>121</v>
      </c>
      <c r="H12" s="172">
        <f t="shared" si="0"/>
        <v>1113120</v>
      </c>
      <c r="I12" s="172">
        <f t="shared" si="0"/>
        <v>968410</v>
      </c>
      <c r="J12" s="172">
        <f t="shared" si="0"/>
        <v>920000</v>
      </c>
      <c r="K12" s="116"/>
      <c r="L12" s="3"/>
      <c r="M12" s="3"/>
      <c r="N12" s="3"/>
      <c r="O12" s="3"/>
      <c r="P12" s="3"/>
      <c r="Q12" s="3"/>
      <c r="R12" s="3"/>
      <c r="S12" s="3"/>
    </row>
    <row r="13" spans="1:19" ht="12.75">
      <c r="A13" s="173" t="s">
        <v>155</v>
      </c>
      <c r="B13" s="150" t="s">
        <v>329</v>
      </c>
      <c r="C13" s="150" t="s">
        <v>1</v>
      </c>
      <c r="D13" s="150" t="s">
        <v>12</v>
      </c>
      <c r="E13" s="150" t="s">
        <v>72</v>
      </c>
      <c r="F13" s="150">
        <v>120</v>
      </c>
      <c r="G13" s="150" t="s">
        <v>121</v>
      </c>
      <c r="H13" s="172">
        <f>H14+H15</f>
        <v>1113120</v>
      </c>
      <c r="I13" s="172">
        <f>I14+I15</f>
        <v>968410</v>
      </c>
      <c r="J13" s="172">
        <f>J14+J15</f>
        <v>920000</v>
      </c>
      <c r="K13" s="116"/>
      <c r="L13" s="3"/>
      <c r="M13" s="3"/>
      <c r="N13" s="3"/>
      <c r="O13" s="3"/>
      <c r="P13" s="3"/>
      <c r="Q13" s="3"/>
      <c r="R13" s="3"/>
      <c r="S13" s="3"/>
    </row>
    <row r="14" spans="1:19" ht="27" customHeight="1">
      <c r="A14" s="117" t="s">
        <v>238</v>
      </c>
      <c r="B14" s="150" t="s">
        <v>329</v>
      </c>
      <c r="C14" s="150" t="s">
        <v>1</v>
      </c>
      <c r="D14" s="150" t="s">
        <v>12</v>
      </c>
      <c r="E14" s="150" t="s">
        <v>72</v>
      </c>
      <c r="F14" s="150">
        <v>121</v>
      </c>
      <c r="G14" s="150">
        <v>211</v>
      </c>
      <c r="H14" s="172">
        <v>854930</v>
      </c>
      <c r="I14" s="172">
        <v>743790</v>
      </c>
      <c r="J14" s="172">
        <v>706600</v>
      </c>
      <c r="K14" s="116"/>
      <c r="L14" s="3"/>
      <c r="M14" s="3"/>
      <c r="N14" s="3"/>
      <c r="O14" s="3"/>
      <c r="P14" s="3"/>
      <c r="Q14" s="3"/>
      <c r="R14" s="3"/>
      <c r="S14" s="3"/>
    </row>
    <row r="15" spans="1:19" ht="61.5" customHeight="1">
      <c r="A15" s="117" t="s">
        <v>239</v>
      </c>
      <c r="B15" s="150" t="s">
        <v>329</v>
      </c>
      <c r="C15" s="150" t="s">
        <v>1</v>
      </c>
      <c r="D15" s="150" t="s">
        <v>12</v>
      </c>
      <c r="E15" s="150" t="s">
        <v>72</v>
      </c>
      <c r="F15" s="150">
        <v>129</v>
      </c>
      <c r="G15" s="150">
        <v>213</v>
      </c>
      <c r="H15" s="172">
        <v>258190</v>
      </c>
      <c r="I15" s="172">
        <v>224620</v>
      </c>
      <c r="J15" s="172">
        <v>213400</v>
      </c>
      <c r="K15" s="116"/>
      <c r="L15" s="3"/>
      <c r="M15" s="3"/>
      <c r="N15" s="3"/>
      <c r="O15" s="3"/>
      <c r="P15" s="3"/>
      <c r="Q15" s="3"/>
      <c r="R15" s="3"/>
      <c r="S15" s="3"/>
    </row>
    <row r="16" spans="1:19" s="120" customFormat="1" ht="81.75" customHeight="1">
      <c r="A16" s="115" t="s">
        <v>240</v>
      </c>
      <c r="B16" s="147" t="s">
        <v>329</v>
      </c>
      <c r="C16" s="174" t="s">
        <v>1</v>
      </c>
      <c r="D16" s="174" t="s">
        <v>3</v>
      </c>
      <c r="E16" s="174" t="s">
        <v>74</v>
      </c>
      <c r="F16" s="174"/>
      <c r="G16" s="174" t="s">
        <v>121</v>
      </c>
      <c r="H16" s="175">
        <f>H17+H21+H37</f>
        <v>7314290</v>
      </c>
      <c r="I16" s="175">
        <f>I17+I21+I40</f>
        <v>5383620</v>
      </c>
      <c r="J16" s="175">
        <f>J17+J21+J40</f>
        <v>5984285</v>
      </c>
      <c r="K16" s="118"/>
      <c r="L16" s="119"/>
      <c r="M16" s="119"/>
      <c r="N16" s="119"/>
      <c r="O16" s="119"/>
      <c r="P16" s="119"/>
      <c r="Q16" s="119"/>
      <c r="R16" s="119"/>
      <c r="S16" s="119"/>
    </row>
    <row r="17" spans="1:19" ht="49.5" customHeight="1">
      <c r="A17" s="176" t="s">
        <v>155</v>
      </c>
      <c r="B17" s="150" t="s">
        <v>329</v>
      </c>
      <c r="C17" s="150" t="s">
        <v>1</v>
      </c>
      <c r="D17" s="150" t="s">
        <v>3</v>
      </c>
      <c r="E17" s="150" t="s">
        <v>75</v>
      </c>
      <c r="F17" s="150">
        <v>120</v>
      </c>
      <c r="G17" s="147" t="s">
        <v>121</v>
      </c>
      <c r="H17" s="172">
        <f>H18+H20+H19</f>
        <v>6488650</v>
      </c>
      <c r="I17" s="172">
        <f>I18+I20</f>
        <v>4711850</v>
      </c>
      <c r="J17" s="172">
        <f>J18+J20</f>
        <v>5361600</v>
      </c>
      <c r="K17" s="116"/>
      <c r="L17" s="3"/>
      <c r="M17" s="3"/>
      <c r="N17" s="3"/>
      <c r="O17" s="3"/>
      <c r="P17" s="3"/>
      <c r="Q17" s="3"/>
      <c r="R17" s="3"/>
      <c r="S17" s="3"/>
    </row>
    <row r="18" spans="1:19" ht="29.25" customHeight="1">
      <c r="A18" s="117" t="s">
        <v>238</v>
      </c>
      <c r="B18" s="150" t="s">
        <v>329</v>
      </c>
      <c r="C18" s="150" t="s">
        <v>1</v>
      </c>
      <c r="D18" s="150" t="s">
        <v>3</v>
      </c>
      <c r="E18" s="150" t="s">
        <v>75</v>
      </c>
      <c r="F18" s="150">
        <v>121</v>
      </c>
      <c r="G18" s="150">
        <v>211</v>
      </c>
      <c r="H18" s="172">
        <v>4983600</v>
      </c>
      <c r="I18" s="172">
        <v>4334730</v>
      </c>
      <c r="J18" s="172">
        <v>4118000</v>
      </c>
      <c r="K18" s="116"/>
      <c r="L18" s="3"/>
      <c r="M18" s="3"/>
      <c r="N18" s="3"/>
      <c r="O18" s="3"/>
      <c r="P18" s="3"/>
      <c r="Q18" s="3"/>
      <c r="R18" s="3"/>
      <c r="S18" s="3"/>
    </row>
    <row r="19" spans="1:19" ht="54" customHeight="1" hidden="1">
      <c r="A19" s="117" t="s">
        <v>494</v>
      </c>
      <c r="B19" s="150" t="s">
        <v>329</v>
      </c>
      <c r="C19" s="150" t="s">
        <v>1</v>
      </c>
      <c r="D19" s="150" t="s">
        <v>3</v>
      </c>
      <c r="E19" s="150" t="s">
        <v>75</v>
      </c>
      <c r="F19" s="150">
        <v>122</v>
      </c>
      <c r="G19" s="150"/>
      <c r="H19" s="172"/>
      <c r="I19" s="172"/>
      <c r="J19" s="172"/>
      <c r="K19" s="116"/>
      <c r="L19" s="3"/>
      <c r="M19" s="3"/>
      <c r="N19" s="3"/>
      <c r="O19" s="3"/>
      <c r="P19" s="3"/>
      <c r="Q19" s="3"/>
      <c r="R19" s="3"/>
      <c r="S19" s="3"/>
    </row>
    <row r="20" spans="1:19" ht="60.75" customHeight="1">
      <c r="A20" s="117" t="s">
        <v>239</v>
      </c>
      <c r="B20" s="150" t="s">
        <v>329</v>
      </c>
      <c r="C20" s="150" t="s">
        <v>1</v>
      </c>
      <c r="D20" s="150" t="s">
        <v>3</v>
      </c>
      <c r="E20" s="150" t="s">
        <v>75</v>
      </c>
      <c r="F20" s="150">
        <v>129</v>
      </c>
      <c r="G20" s="150">
        <v>213</v>
      </c>
      <c r="H20" s="172">
        <v>1505050</v>
      </c>
      <c r="I20" s="172">
        <v>377120</v>
      </c>
      <c r="J20" s="172">
        <v>1243600</v>
      </c>
      <c r="K20" s="116"/>
      <c r="L20" s="3"/>
      <c r="M20" s="121"/>
      <c r="N20" s="3"/>
      <c r="O20" s="3"/>
      <c r="P20" s="3"/>
      <c r="Q20" s="3"/>
      <c r="R20" s="3"/>
      <c r="S20" s="3"/>
    </row>
    <row r="21" spans="1:19" ht="24.75" customHeight="1">
      <c r="A21" s="140" t="s">
        <v>172</v>
      </c>
      <c r="B21" s="150" t="s">
        <v>329</v>
      </c>
      <c r="C21" s="150" t="s">
        <v>1</v>
      </c>
      <c r="D21" s="150" t="s">
        <v>3</v>
      </c>
      <c r="E21" s="150" t="s">
        <v>75</v>
      </c>
      <c r="F21" s="150">
        <v>200</v>
      </c>
      <c r="G21" s="150"/>
      <c r="H21" s="172">
        <f>H22</f>
        <v>773140</v>
      </c>
      <c r="I21" s="172">
        <f>I22</f>
        <v>671270</v>
      </c>
      <c r="J21" s="172">
        <f>J22</f>
        <v>622185</v>
      </c>
      <c r="K21" s="116"/>
      <c r="L21" s="3"/>
      <c r="M21" s="3"/>
      <c r="N21" s="3"/>
      <c r="O21" s="3"/>
      <c r="P21" s="3"/>
      <c r="Q21" s="3"/>
      <c r="R21" s="3"/>
      <c r="S21" s="3"/>
    </row>
    <row r="22" spans="1:19" ht="41.25" customHeight="1">
      <c r="A22" s="117" t="s">
        <v>241</v>
      </c>
      <c r="B22" s="150" t="s">
        <v>329</v>
      </c>
      <c r="C22" s="150" t="s">
        <v>1</v>
      </c>
      <c r="D22" s="150" t="s">
        <v>3</v>
      </c>
      <c r="E22" s="150" t="s">
        <v>76</v>
      </c>
      <c r="F22" s="150">
        <v>240</v>
      </c>
      <c r="G22" s="150"/>
      <c r="H22" s="172">
        <f>H23+H28+H36</f>
        <v>773140</v>
      </c>
      <c r="I22" s="172">
        <f>I23+I28+I36</f>
        <v>671270</v>
      </c>
      <c r="J22" s="172">
        <f>J23+J28+J36</f>
        <v>622185</v>
      </c>
      <c r="K22" s="116"/>
      <c r="L22" s="3"/>
      <c r="M22" s="3"/>
      <c r="N22" s="3"/>
      <c r="O22" s="3"/>
      <c r="P22" s="3"/>
      <c r="Q22" s="3"/>
      <c r="R22" s="3"/>
      <c r="S22" s="3"/>
    </row>
    <row r="23" spans="1:19" ht="38.25" customHeight="1">
      <c r="A23" s="117" t="s">
        <v>242</v>
      </c>
      <c r="B23" s="150" t="s">
        <v>329</v>
      </c>
      <c r="C23" s="150" t="s">
        <v>1</v>
      </c>
      <c r="D23" s="150" t="s">
        <v>3</v>
      </c>
      <c r="E23" s="150" t="s">
        <v>76</v>
      </c>
      <c r="F23" s="150">
        <v>242</v>
      </c>
      <c r="G23" s="150" t="s">
        <v>121</v>
      </c>
      <c r="H23" s="172">
        <f>H24+H26+H25+H27</f>
        <v>112940</v>
      </c>
      <c r="I23" s="172">
        <f>I24+I26+I25</f>
        <v>96760</v>
      </c>
      <c r="J23" s="172">
        <f>J24+J26+J25</f>
        <v>66200</v>
      </c>
      <c r="K23" s="116"/>
      <c r="L23" s="3"/>
      <c r="M23" s="3"/>
      <c r="N23" s="3"/>
      <c r="O23" s="3"/>
      <c r="P23" s="3"/>
      <c r="Q23" s="3"/>
      <c r="R23" s="3"/>
      <c r="S23" s="3"/>
    </row>
    <row r="24" spans="1:19" ht="18.75" customHeight="1" hidden="1">
      <c r="A24" s="140" t="s">
        <v>243</v>
      </c>
      <c r="B24" s="150" t="s">
        <v>329</v>
      </c>
      <c r="C24" s="150" t="s">
        <v>1</v>
      </c>
      <c r="D24" s="150" t="s">
        <v>3</v>
      </c>
      <c r="E24" s="150" t="s">
        <v>76</v>
      </c>
      <c r="F24" s="150">
        <v>242</v>
      </c>
      <c r="G24" s="150">
        <v>221</v>
      </c>
      <c r="H24" s="172">
        <v>23750</v>
      </c>
      <c r="I24" s="172">
        <v>20660</v>
      </c>
      <c r="J24" s="172">
        <v>19600</v>
      </c>
      <c r="K24" s="116"/>
      <c r="L24" s="3"/>
      <c r="M24" s="3"/>
      <c r="N24" s="3"/>
      <c r="O24" s="3"/>
      <c r="P24" s="3"/>
      <c r="Q24" s="3"/>
      <c r="R24" s="3"/>
      <c r="S24" s="3"/>
    </row>
    <row r="25" spans="1:19" ht="27.75" customHeight="1" hidden="1">
      <c r="A25" s="140" t="s">
        <v>246</v>
      </c>
      <c r="B25" s="150" t="s">
        <v>329</v>
      </c>
      <c r="C25" s="150" t="s">
        <v>1</v>
      </c>
      <c r="D25" s="150" t="s">
        <v>3</v>
      </c>
      <c r="E25" s="150" t="s">
        <v>76</v>
      </c>
      <c r="F25" s="150">
        <v>242</v>
      </c>
      <c r="G25" s="150"/>
      <c r="H25" s="172">
        <v>19790</v>
      </c>
      <c r="I25" s="172">
        <v>17200</v>
      </c>
      <c r="J25" s="172">
        <v>16300</v>
      </c>
      <c r="K25" s="116"/>
      <c r="L25" s="3"/>
      <c r="M25" s="3"/>
      <c r="N25" s="3"/>
      <c r="O25" s="3"/>
      <c r="P25" s="3"/>
      <c r="Q25" s="3"/>
      <c r="R25" s="3"/>
      <c r="S25" s="3"/>
    </row>
    <row r="26" spans="1:19" ht="16.5" customHeight="1" hidden="1">
      <c r="A26" s="140" t="s">
        <v>244</v>
      </c>
      <c r="B26" s="150" t="s">
        <v>329</v>
      </c>
      <c r="C26" s="150" t="s">
        <v>1</v>
      </c>
      <c r="D26" s="150" t="s">
        <v>3</v>
      </c>
      <c r="E26" s="150" t="s">
        <v>76</v>
      </c>
      <c r="F26" s="150">
        <v>242</v>
      </c>
      <c r="G26" s="150">
        <v>226</v>
      </c>
      <c r="H26" s="172">
        <v>67700</v>
      </c>
      <c r="I26" s="172">
        <v>58900</v>
      </c>
      <c r="J26" s="172">
        <v>30300</v>
      </c>
      <c r="K26" s="116"/>
      <c r="L26" s="3"/>
      <c r="M26" s="3"/>
      <c r="N26" s="3"/>
      <c r="O26" s="3"/>
      <c r="P26" s="3"/>
      <c r="Q26" s="3"/>
      <c r="R26" s="3"/>
      <c r="S26" s="3"/>
    </row>
    <row r="27" spans="1:19" ht="23.25" customHeight="1" hidden="1">
      <c r="A27" s="140" t="s">
        <v>497</v>
      </c>
      <c r="B27" s="150" t="s">
        <v>329</v>
      </c>
      <c r="C27" s="150" t="s">
        <v>1</v>
      </c>
      <c r="D27" s="150" t="s">
        <v>3</v>
      </c>
      <c r="E27" s="150" t="s">
        <v>76</v>
      </c>
      <c r="F27" s="150">
        <v>242</v>
      </c>
      <c r="G27" s="150"/>
      <c r="H27" s="172">
        <v>1700</v>
      </c>
      <c r="I27" s="172">
        <v>1480</v>
      </c>
      <c r="J27" s="172">
        <v>1500</v>
      </c>
      <c r="K27" s="116"/>
      <c r="L27" s="3"/>
      <c r="M27" s="3"/>
      <c r="N27" s="3"/>
      <c r="O27" s="3"/>
      <c r="P27" s="3"/>
      <c r="Q27" s="3"/>
      <c r="R27" s="3"/>
      <c r="S27" s="3"/>
    </row>
    <row r="28" spans="1:19" ht="41.25" customHeight="1">
      <c r="A28" s="117" t="s">
        <v>162</v>
      </c>
      <c r="B28" s="150" t="s">
        <v>329</v>
      </c>
      <c r="C28" s="150" t="s">
        <v>1</v>
      </c>
      <c r="D28" s="150" t="s">
        <v>3</v>
      </c>
      <c r="E28" s="150" t="s">
        <v>76</v>
      </c>
      <c r="F28" s="150">
        <v>244</v>
      </c>
      <c r="G28" s="150" t="s">
        <v>121</v>
      </c>
      <c r="H28" s="172">
        <f>SUM(H30:H35)</f>
        <v>375200</v>
      </c>
      <c r="I28" s="172">
        <f>SUM(I30:I35)</f>
        <v>326510</v>
      </c>
      <c r="J28" s="172">
        <f>SUM(J30:J35)</f>
        <v>325500</v>
      </c>
      <c r="K28" s="116"/>
      <c r="L28" s="3"/>
      <c r="M28" s="3"/>
      <c r="N28" s="3"/>
      <c r="O28" s="3"/>
      <c r="P28" s="3"/>
      <c r="Q28" s="3"/>
      <c r="R28" s="3"/>
      <c r="S28" s="3"/>
    </row>
    <row r="29" spans="1:19" ht="15" customHeight="1" hidden="1">
      <c r="A29" s="140" t="s">
        <v>245</v>
      </c>
      <c r="B29" s="150" t="s">
        <v>329</v>
      </c>
      <c r="C29" s="150" t="s">
        <v>1</v>
      </c>
      <c r="D29" s="150" t="s">
        <v>3</v>
      </c>
      <c r="E29" s="150" t="s">
        <v>76</v>
      </c>
      <c r="F29" s="150">
        <v>244</v>
      </c>
      <c r="G29" s="150">
        <v>223</v>
      </c>
      <c r="H29" s="172"/>
      <c r="I29" s="172"/>
      <c r="J29" s="172"/>
      <c r="K29" s="116"/>
      <c r="L29" s="3"/>
      <c r="M29" s="3"/>
      <c r="N29" s="3"/>
      <c r="O29" s="3"/>
      <c r="P29" s="3"/>
      <c r="Q29" s="3"/>
      <c r="R29" s="3"/>
      <c r="S29" s="3"/>
    </row>
    <row r="30" spans="1:19" ht="21.75" customHeight="1" hidden="1">
      <c r="A30" s="140" t="s">
        <v>246</v>
      </c>
      <c r="B30" s="150" t="s">
        <v>329</v>
      </c>
      <c r="C30" s="150" t="s">
        <v>1</v>
      </c>
      <c r="D30" s="150" t="s">
        <v>3</v>
      </c>
      <c r="E30" s="150" t="s">
        <v>76</v>
      </c>
      <c r="F30" s="150">
        <v>244</v>
      </c>
      <c r="G30" s="150">
        <v>225</v>
      </c>
      <c r="H30" s="172">
        <v>76700</v>
      </c>
      <c r="I30" s="172">
        <v>66730</v>
      </c>
      <c r="J30" s="172">
        <v>63400</v>
      </c>
      <c r="K30" s="116"/>
      <c r="L30" s="3"/>
      <c r="M30" s="3"/>
      <c r="N30" s="3"/>
      <c r="O30" s="3"/>
      <c r="P30" s="3"/>
      <c r="Q30" s="3"/>
      <c r="R30" s="3"/>
      <c r="S30" s="3"/>
    </row>
    <row r="31" spans="1:19" ht="15" customHeight="1" hidden="1">
      <c r="A31" s="140" t="s">
        <v>247</v>
      </c>
      <c r="B31" s="150" t="s">
        <v>329</v>
      </c>
      <c r="C31" s="150" t="s">
        <v>1</v>
      </c>
      <c r="D31" s="150" t="s">
        <v>3</v>
      </c>
      <c r="E31" s="150" t="s">
        <v>76</v>
      </c>
      <c r="F31" s="150">
        <v>244</v>
      </c>
      <c r="G31" s="150">
        <v>226</v>
      </c>
      <c r="H31" s="287">
        <v>1700</v>
      </c>
      <c r="I31" s="172">
        <v>1480</v>
      </c>
      <c r="J31" s="172">
        <v>1200</v>
      </c>
      <c r="K31" s="116"/>
      <c r="L31" s="3"/>
      <c r="M31" s="3"/>
      <c r="N31" s="3"/>
      <c r="O31" s="3"/>
      <c r="P31" s="3"/>
      <c r="Q31" s="3"/>
      <c r="R31" s="3"/>
      <c r="S31" s="3"/>
    </row>
    <row r="32" spans="1:19" ht="23.25" customHeight="1" hidden="1">
      <c r="A32" s="140" t="s">
        <v>495</v>
      </c>
      <c r="B32" s="150" t="s">
        <v>329</v>
      </c>
      <c r="C32" s="150" t="s">
        <v>1</v>
      </c>
      <c r="D32" s="150" t="s">
        <v>3</v>
      </c>
      <c r="E32" s="150" t="s">
        <v>76</v>
      </c>
      <c r="F32" s="150">
        <v>244</v>
      </c>
      <c r="G32" s="150"/>
      <c r="H32" s="287">
        <v>185000</v>
      </c>
      <c r="I32" s="172">
        <v>161000</v>
      </c>
      <c r="J32" s="172">
        <v>153000</v>
      </c>
      <c r="K32" s="116"/>
      <c r="L32" s="3"/>
      <c r="M32" s="3"/>
      <c r="N32" s="3"/>
      <c r="O32" s="3"/>
      <c r="P32" s="3"/>
      <c r="Q32" s="3"/>
      <c r="R32" s="3"/>
      <c r="S32" s="3"/>
    </row>
    <row r="33" spans="1:19" ht="33" customHeight="1" hidden="1">
      <c r="A33" s="140" t="s">
        <v>457</v>
      </c>
      <c r="B33" s="150" t="s">
        <v>329</v>
      </c>
      <c r="C33" s="150" t="s">
        <v>1</v>
      </c>
      <c r="D33" s="150" t="s">
        <v>3</v>
      </c>
      <c r="E33" s="150" t="s">
        <v>76</v>
      </c>
      <c r="F33" s="150">
        <v>244</v>
      </c>
      <c r="G33" s="150">
        <v>290</v>
      </c>
      <c r="H33" s="287">
        <v>45600</v>
      </c>
      <c r="I33" s="172">
        <v>39700</v>
      </c>
      <c r="J33" s="172">
        <v>40400</v>
      </c>
      <c r="K33" s="116"/>
      <c r="L33" s="3"/>
      <c r="M33" s="3"/>
      <c r="N33" s="3"/>
      <c r="O33" s="3"/>
      <c r="P33" s="3"/>
      <c r="Q33" s="3"/>
      <c r="R33" s="3"/>
      <c r="S33" s="3"/>
    </row>
    <row r="34" spans="1:19" ht="33" customHeight="1" hidden="1">
      <c r="A34" s="140" t="s">
        <v>496</v>
      </c>
      <c r="B34" s="150" t="s">
        <v>329</v>
      </c>
      <c r="C34" s="150" t="s">
        <v>1</v>
      </c>
      <c r="D34" s="150" t="s">
        <v>3</v>
      </c>
      <c r="E34" s="150" t="s">
        <v>76</v>
      </c>
      <c r="F34" s="150">
        <v>244</v>
      </c>
      <c r="G34" s="150"/>
      <c r="H34" s="287">
        <v>30700</v>
      </c>
      <c r="I34" s="172">
        <v>26700</v>
      </c>
      <c r="J34" s="172">
        <v>35500</v>
      </c>
      <c r="K34" s="116"/>
      <c r="L34" s="3"/>
      <c r="M34" s="3"/>
      <c r="N34" s="3"/>
      <c r="O34" s="3"/>
      <c r="P34" s="3"/>
      <c r="Q34" s="3"/>
      <c r="R34" s="3"/>
      <c r="S34" s="3"/>
    </row>
    <row r="35" spans="1:19" ht="22.5" customHeight="1" hidden="1">
      <c r="A35" s="140" t="s">
        <v>497</v>
      </c>
      <c r="B35" s="150" t="s">
        <v>329</v>
      </c>
      <c r="C35" s="150" t="s">
        <v>1</v>
      </c>
      <c r="D35" s="150" t="s">
        <v>3</v>
      </c>
      <c r="E35" s="150" t="s">
        <v>76</v>
      </c>
      <c r="F35" s="150">
        <v>244</v>
      </c>
      <c r="G35" s="150">
        <v>340</v>
      </c>
      <c r="H35" s="287">
        <v>35500</v>
      </c>
      <c r="I35" s="172">
        <v>30900</v>
      </c>
      <c r="J35" s="172">
        <v>32000</v>
      </c>
      <c r="K35" s="116"/>
      <c r="L35" s="3"/>
      <c r="M35" s="3"/>
      <c r="N35" s="3"/>
      <c r="O35" s="3"/>
      <c r="P35" s="3"/>
      <c r="Q35" s="3"/>
      <c r="R35" s="3"/>
      <c r="S35" s="3"/>
    </row>
    <row r="36" spans="1:19" ht="18" customHeight="1">
      <c r="A36" s="140" t="s">
        <v>334</v>
      </c>
      <c r="B36" s="150" t="s">
        <v>329</v>
      </c>
      <c r="C36" s="150" t="s">
        <v>1</v>
      </c>
      <c r="D36" s="150" t="s">
        <v>3</v>
      </c>
      <c r="E36" s="150" t="s">
        <v>76</v>
      </c>
      <c r="F36" s="150">
        <v>247</v>
      </c>
      <c r="G36" s="150"/>
      <c r="H36" s="172">
        <v>285000</v>
      </c>
      <c r="I36" s="172">
        <v>248000</v>
      </c>
      <c r="J36" s="172">
        <f>224485+6000</f>
        <v>230485</v>
      </c>
      <c r="K36" s="116"/>
      <c r="L36" s="3"/>
      <c r="M36" s="3"/>
      <c r="N36" s="3"/>
      <c r="O36" s="3"/>
      <c r="P36" s="3"/>
      <c r="Q36" s="3"/>
      <c r="R36" s="3"/>
      <c r="S36" s="3"/>
    </row>
    <row r="37" spans="1:19" ht="18" customHeight="1">
      <c r="A37" s="142" t="s">
        <v>77</v>
      </c>
      <c r="B37" s="150" t="s">
        <v>329</v>
      </c>
      <c r="C37" s="150" t="s">
        <v>1</v>
      </c>
      <c r="D37" s="150" t="s">
        <v>3</v>
      </c>
      <c r="E37" s="150" t="s">
        <v>76</v>
      </c>
      <c r="F37" s="150">
        <v>800</v>
      </c>
      <c r="G37" s="150"/>
      <c r="H37" s="172">
        <f>H38+H40</f>
        <v>52500</v>
      </c>
      <c r="I37" s="172">
        <f>I40</f>
        <v>500</v>
      </c>
      <c r="J37" s="172">
        <f>J40</f>
        <v>500</v>
      </c>
      <c r="K37" s="116"/>
      <c r="L37" s="3"/>
      <c r="M37" s="3"/>
      <c r="N37" s="3"/>
      <c r="O37" s="3"/>
      <c r="P37" s="3"/>
      <c r="Q37" s="3"/>
      <c r="R37" s="3"/>
      <c r="S37" s="3"/>
    </row>
    <row r="38" spans="1:19" ht="18" customHeight="1">
      <c r="A38" s="140" t="s">
        <v>332</v>
      </c>
      <c r="B38" s="150" t="s">
        <v>329</v>
      </c>
      <c r="C38" s="150" t="s">
        <v>1</v>
      </c>
      <c r="D38" s="150" t="s">
        <v>3</v>
      </c>
      <c r="E38" s="150" t="s">
        <v>76</v>
      </c>
      <c r="F38" s="150">
        <v>830</v>
      </c>
      <c r="G38" s="150"/>
      <c r="H38" s="172">
        <f>H39</f>
        <v>52000</v>
      </c>
      <c r="I38" s="172"/>
      <c r="J38" s="172"/>
      <c r="K38" s="116"/>
      <c r="L38" s="3"/>
      <c r="M38" s="3"/>
      <c r="N38" s="3"/>
      <c r="O38" s="3"/>
      <c r="P38" s="3"/>
      <c r="Q38" s="3"/>
      <c r="R38" s="3"/>
      <c r="S38" s="3"/>
    </row>
    <row r="39" spans="1:19" ht="114.75">
      <c r="A39" s="140" t="s">
        <v>333</v>
      </c>
      <c r="B39" s="150" t="s">
        <v>329</v>
      </c>
      <c r="C39" s="150" t="s">
        <v>1</v>
      </c>
      <c r="D39" s="150" t="s">
        <v>3</v>
      </c>
      <c r="E39" s="150" t="s">
        <v>76</v>
      </c>
      <c r="F39" s="150">
        <v>831</v>
      </c>
      <c r="G39" s="150"/>
      <c r="H39" s="172">
        <v>52000</v>
      </c>
      <c r="I39" s="172"/>
      <c r="J39" s="172"/>
      <c r="K39" s="116"/>
      <c r="L39" s="3"/>
      <c r="M39" s="3"/>
      <c r="N39" s="3"/>
      <c r="O39" s="3"/>
      <c r="P39" s="3"/>
      <c r="Q39" s="3"/>
      <c r="R39" s="3"/>
      <c r="S39" s="3"/>
    </row>
    <row r="40" spans="1:19" ht="24" customHeight="1">
      <c r="A40" s="178" t="s">
        <v>250</v>
      </c>
      <c r="B40" s="150" t="s">
        <v>329</v>
      </c>
      <c r="C40" s="150" t="s">
        <v>1</v>
      </c>
      <c r="D40" s="150" t="s">
        <v>3</v>
      </c>
      <c r="E40" s="150" t="s">
        <v>76</v>
      </c>
      <c r="F40" s="150">
        <v>850</v>
      </c>
      <c r="G40" s="150"/>
      <c r="H40" s="172">
        <f>H41+H42+H43</f>
        <v>500</v>
      </c>
      <c r="I40" s="172">
        <f>I41+I42+I43</f>
        <v>500</v>
      </c>
      <c r="J40" s="172">
        <f>J41+J42+J43</f>
        <v>500</v>
      </c>
      <c r="K40" s="116"/>
      <c r="L40" s="3"/>
      <c r="M40" s="3"/>
      <c r="N40" s="3"/>
      <c r="O40" s="3"/>
      <c r="P40" s="3"/>
      <c r="Q40" s="3"/>
      <c r="R40" s="3"/>
      <c r="S40" s="3"/>
    </row>
    <row r="41" spans="1:19" ht="27" customHeight="1" hidden="1">
      <c r="A41" s="140" t="s">
        <v>251</v>
      </c>
      <c r="B41" s="150" t="s">
        <v>329</v>
      </c>
      <c r="C41" s="150" t="s">
        <v>1</v>
      </c>
      <c r="D41" s="150" t="s">
        <v>3</v>
      </c>
      <c r="E41" s="150" t="s">
        <v>76</v>
      </c>
      <c r="F41" s="150">
        <v>851</v>
      </c>
      <c r="G41" s="150">
        <v>291</v>
      </c>
      <c r="H41" s="172"/>
      <c r="I41" s="172"/>
      <c r="J41" s="172"/>
      <c r="K41" s="116"/>
      <c r="L41" s="3"/>
      <c r="M41" s="3"/>
      <c r="N41" s="3"/>
      <c r="O41" s="3"/>
      <c r="P41" s="3"/>
      <c r="Q41" s="3"/>
      <c r="R41" s="3"/>
      <c r="S41" s="3"/>
    </row>
    <row r="42" spans="1:19" ht="25.5" customHeight="1">
      <c r="A42" s="140" t="s">
        <v>252</v>
      </c>
      <c r="B42" s="150" t="s">
        <v>329</v>
      </c>
      <c r="C42" s="150" t="s">
        <v>1</v>
      </c>
      <c r="D42" s="150" t="s">
        <v>3</v>
      </c>
      <c r="E42" s="150" t="s">
        <v>76</v>
      </c>
      <c r="F42" s="150">
        <v>852</v>
      </c>
      <c r="G42" s="150">
        <v>291</v>
      </c>
      <c r="H42" s="172">
        <v>500</v>
      </c>
      <c r="I42" s="172">
        <v>500</v>
      </c>
      <c r="J42" s="172">
        <v>500</v>
      </c>
      <c r="K42" s="116"/>
      <c r="L42" s="3"/>
      <c r="M42" s="3"/>
      <c r="N42" s="3"/>
      <c r="O42" s="3"/>
      <c r="P42" s="3"/>
      <c r="Q42" s="3"/>
      <c r="R42" s="3"/>
      <c r="S42" s="3"/>
    </row>
    <row r="43" spans="1:19" ht="19.5" customHeight="1" hidden="1">
      <c r="A43" s="140" t="s">
        <v>253</v>
      </c>
      <c r="B43" s="150" t="s">
        <v>329</v>
      </c>
      <c r="C43" s="150" t="s">
        <v>1</v>
      </c>
      <c r="D43" s="150" t="s">
        <v>3</v>
      </c>
      <c r="E43" s="150" t="s">
        <v>76</v>
      </c>
      <c r="F43" s="150">
        <v>853</v>
      </c>
      <c r="G43" s="150"/>
      <c r="H43" s="172"/>
      <c r="I43" s="172"/>
      <c r="J43" s="172"/>
      <c r="K43" s="116"/>
      <c r="L43" s="3"/>
      <c r="M43" s="3"/>
      <c r="N43" s="3"/>
      <c r="O43" s="3"/>
      <c r="P43" s="3"/>
      <c r="Q43" s="3"/>
      <c r="R43" s="3"/>
      <c r="S43" s="3"/>
    </row>
    <row r="44" spans="1:19" ht="24" customHeight="1">
      <c r="A44" s="142" t="s">
        <v>254</v>
      </c>
      <c r="B44" s="147" t="s">
        <v>329</v>
      </c>
      <c r="C44" s="147" t="s">
        <v>1</v>
      </c>
      <c r="D44" s="147">
        <v>11</v>
      </c>
      <c r="E44" s="147" t="s">
        <v>335</v>
      </c>
      <c r="F44" s="147"/>
      <c r="G44" s="147" t="s">
        <v>121</v>
      </c>
      <c r="H44" s="171">
        <f aca="true" t="shared" si="1" ref="H44:J45">H45</f>
        <v>10000</v>
      </c>
      <c r="I44" s="171">
        <f t="shared" si="1"/>
        <v>10000</v>
      </c>
      <c r="J44" s="171">
        <f t="shared" si="1"/>
        <v>10000</v>
      </c>
      <c r="K44" s="61"/>
      <c r="L44" s="3"/>
      <c r="M44" s="3"/>
      <c r="N44" s="3"/>
      <c r="O44" s="3"/>
      <c r="P44" s="3"/>
      <c r="Q44" s="3"/>
      <c r="R44" s="3"/>
      <c r="S44" s="3"/>
    </row>
    <row r="45" spans="1:19" ht="12.75">
      <c r="A45" s="140" t="s">
        <v>79</v>
      </c>
      <c r="B45" s="150" t="s">
        <v>329</v>
      </c>
      <c r="C45" s="150" t="s">
        <v>1</v>
      </c>
      <c r="D45" s="150">
        <v>11</v>
      </c>
      <c r="E45" s="150" t="s">
        <v>336</v>
      </c>
      <c r="F45" s="150">
        <v>870</v>
      </c>
      <c r="G45" s="150" t="s">
        <v>121</v>
      </c>
      <c r="H45" s="172">
        <f t="shared" si="1"/>
        <v>10000</v>
      </c>
      <c r="I45" s="172">
        <f t="shared" si="1"/>
        <v>10000</v>
      </c>
      <c r="J45" s="172">
        <f t="shared" si="1"/>
        <v>10000</v>
      </c>
      <c r="K45" s="116"/>
      <c r="L45" s="3"/>
      <c r="M45" s="3"/>
      <c r="N45" s="3"/>
      <c r="O45" s="3"/>
      <c r="P45" s="3"/>
      <c r="Q45" s="3"/>
      <c r="R45" s="3"/>
      <c r="S45" s="3"/>
    </row>
    <row r="46" spans="1:19" ht="21" customHeight="1" hidden="1">
      <c r="A46" s="140" t="s">
        <v>248</v>
      </c>
      <c r="B46" s="150" t="s">
        <v>329</v>
      </c>
      <c r="C46" s="150" t="s">
        <v>1</v>
      </c>
      <c r="D46" s="150">
        <v>11</v>
      </c>
      <c r="E46" s="150" t="s">
        <v>336</v>
      </c>
      <c r="F46" s="150">
        <v>870</v>
      </c>
      <c r="G46" s="150">
        <v>296</v>
      </c>
      <c r="H46" s="172">
        <v>10000</v>
      </c>
      <c r="I46" s="172">
        <v>10000</v>
      </c>
      <c r="J46" s="172">
        <v>10000</v>
      </c>
      <c r="K46" s="116"/>
      <c r="L46" s="3"/>
      <c r="M46" s="3"/>
      <c r="N46" s="3"/>
      <c r="O46" s="3"/>
      <c r="P46" s="3"/>
      <c r="Q46" s="3"/>
      <c r="R46" s="3"/>
      <c r="S46" s="3"/>
    </row>
    <row r="47" spans="1:19" ht="73.5" customHeight="1">
      <c r="A47" s="142" t="s">
        <v>255</v>
      </c>
      <c r="B47" s="147" t="s">
        <v>329</v>
      </c>
      <c r="C47" s="147" t="s">
        <v>1</v>
      </c>
      <c r="D47" s="147">
        <v>13</v>
      </c>
      <c r="E47" s="147" t="s">
        <v>256</v>
      </c>
      <c r="F47" s="147"/>
      <c r="G47" s="147" t="s">
        <v>121</v>
      </c>
      <c r="H47" s="171">
        <f>H48</f>
        <v>700</v>
      </c>
      <c r="I47" s="171">
        <f aca="true" t="shared" si="2" ref="I47:J49">I48</f>
        <v>700</v>
      </c>
      <c r="J47" s="171">
        <f t="shared" si="2"/>
        <v>700</v>
      </c>
      <c r="K47" s="116"/>
      <c r="L47" s="3"/>
      <c r="M47" s="3"/>
      <c r="N47" s="3"/>
      <c r="O47" s="3"/>
      <c r="P47" s="3"/>
      <c r="Q47" s="3"/>
      <c r="R47" s="3"/>
      <c r="S47" s="3"/>
    </row>
    <row r="48" spans="1:19" ht="27" customHeight="1">
      <c r="A48" s="140" t="s">
        <v>172</v>
      </c>
      <c r="B48" s="150" t="s">
        <v>329</v>
      </c>
      <c r="C48" s="150" t="s">
        <v>1</v>
      </c>
      <c r="D48" s="150">
        <v>13</v>
      </c>
      <c r="E48" s="150" t="s">
        <v>256</v>
      </c>
      <c r="F48" s="150">
        <v>200</v>
      </c>
      <c r="G48" s="147" t="s">
        <v>121</v>
      </c>
      <c r="H48" s="172">
        <f>H49</f>
        <v>700</v>
      </c>
      <c r="I48" s="172">
        <f t="shared" si="2"/>
        <v>700</v>
      </c>
      <c r="J48" s="172">
        <f t="shared" si="2"/>
        <v>700</v>
      </c>
      <c r="K48" s="116"/>
      <c r="L48" s="3"/>
      <c r="M48" s="3"/>
      <c r="N48" s="3"/>
      <c r="O48" s="3"/>
      <c r="P48" s="3"/>
      <c r="Q48" s="3"/>
      <c r="R48" s="3"/>
      <c r="S48" s="3"/>
    </row>
    <row r="49" spans="1:19" ht="27.75" customHeight="1">
      <c r="A49" s="140" t="s">
        <v>173</v>
      </c>
      <c r="B49" s="150" t="s">
        <v>329</v>
      </c>
      <c r="C49" s="150" t="s">
        <v>1</v>
      </c>
      <c r="D49" s="150">
        <v>13</v>
      </c>
      <c r="E49" s="150" t="s">
        <v>256</v>
      </c>
      <c r="F49" s="150">
        <v>240</v>
      </c>
      <c r="G49" s="150">
        <v>0</v>
      </c>
      <c r="H49" s="172">
        <f>H50</f>
        <v>700</v>
      </c>
      <c r="I49" s="172">
        <f t="shared" si="2"/>
        <v>700</v>
      </c>
      <c r="J49" s="172">
        <f t="shared" si="2"/>
        <v>700</v>
      </c>
      <c r="K49" s="116"/>
      <c r="L49" s="3"/>
      <c r="M49" s="3"/>
      <c r="N49" s="3"/>
      <c r="O49" s="3"/>
      <c r="P49" s="3"/>
      <c r="Q49" s="3"/>
      <c r="R49" s="3"/>
      <c r="S49" s="3"/>
    </row>
    <row r="50" spans="1:19" ht="27" customHeight="1">
      <c r="A50" s="140" t="s">
        <v>174</v>
      </c>
      <c r="B50" s="150" t="s">
        <v>329</v>
      </c>
      <c r="C50" s="150" t="s">
        <v>1</v>
      </c>
      <c r="D50" s="150">
        <v>13</v>
      </c>
      <c r="E50" s="150" t="s">
        <v>256</v>
      </c>
      <c r="F50" s="150">
        <v>244</v>
      </c>
      <c r="G50" s="150">
        <v>300</v>
      </c>
      <c r="H50" s="172">
        <v>700</v>
      </c>
      <c r="I50" s="172">
        <v>700</v>
      </c>
      <c r="J50" s="172">
        <v>700</v>
      </c>
      <c r="K50" s="116"/>
      <c r="L50" s="3"/>
      <c r="M50" s="3"/>
      <c r="N50" s="3"/>
      <c r="O50" s="3"/>
      <c r="P50" s="3"/>
      <c r="Q50" s="3"/>
      <c r="R50" s="3"/>
      <c r="S50" s="3"/>
    </row>
    <row r="51" spans="1:19" ht="20.25" customHeight="1" hidden="1">
      <c r="A51" s="140" t="s">
        <v>257</v>
      </c>
      <c r="B51" s="150" t="s">
        <v>329</v>
      </c>
      <c r="C51" s="150"/>
      <c r="D51" s="150"/>
      <c r="E51" s="150"/>
      <c r="F51" s="150"/>
      <c r="G51" s="150">
        <v>340</v>
      </c>
      <c r="H51" s="172">
        <v>700</v>
      </c>
      <c r="I51" s="172">
        <v>700</v>
      </c>
      <c r="J51" s="172">
        <v>700</v>
      </c>
      <c r="K51" s="116"/>
      <c r="L51" s="3"/>
      <c r="M51" s="3"/>
      <c r="N51" s="3"/>
      <c r="O51" s="3"/>
      <c r="P51" s="3"/>
      <c r="Q51" s="3"/>
      <c r="R51" s="3"/>
      <c r="S51" s="3"/>
    </row>
    <row r="52" spans="1:19" ht="48" customHeight="1">
      <c r="A52" s="142" t="s">
        <v>532</v>
      </c>
      <c r="B52" s="147" t="s">
        <v>329</v>
      </c>
      <c r="C52" s="147" t="s">
        <v>1</v>
      </c>
      <c r="D52" s="147">
        <v>13</v>
      </c>
      <c r="E52" s="150" t="s">
        <v>338</v>
      </c>
      <c r="F52" s="150"/>
      <c r="G52" s="150"/>
      <c r="H52" s="171">
        <f aca="true" t="shared" si="3" ref="H52:J53">H53</f>
        <v>6300</v>
      </c>
      <c r="I52" s="171">
        <f t="shared" si="3"/>
        <v>5500</v>
      </c>
      <c r="J52" s="171">
        <f t="shared" si="3"/>
        <v>5000</v>
      </c>
      <c r="K52" s="116"/>
      <c r="L52" s="3"/>
      <c r="M52" s="3"/>
      <c r="N52" s="3"/>
      <c r="O52" s="3"/>
      <c r="P52" s="3"/>
      <c r="Q52" s="3"/>
      <c r="R52" s="3"/>
      <c r="S52" s="3"/>
    </row>
    <row r="53" spans="1:19" ht="23.25" customHeight="1">
      <c r="A53" s="140" t="s">
        <v>172</v>
      </c>
      <c r="B53" s="150" t="s">
        <v>329</v>
      </c>
      <c r="C53" s="150" t="s">
        <v>1</v>
      </c>
      <c r="D53" s="150">
        <v>13</v>
      </c>
      <c r="E53" s="150" t="s">
        <v>338</v>
      </c>
      <c r="F53" s="150">
        <v>200</v>
      </c>
      <c r="G53" s="150"/>
      <c r="H53" s="172">
        <f t="shared" si="3"/>
        <v>6300</v>
      </c>
      <c r="I53" s="172">
        <f t="shared" si="3"/>
        <v>5500</v>
      </c>
      <c r="J53" s="172">
        <f t="shared" si="3"/>
        <v>5000</v>
      </c>
      <c r="K53" s="116"/>
      <c r="L53" s="3"/>
      <c r="M53" s="3"/>
      <c r="N53" s="3"/>
      <c r="O53" s="3"/>
      <c r="P53" s="3"/>
      <c r="Q53" s="3"/>
      <c r="R53" s="3"/>
      <c r="S53" s="3"/>
    </row>
    <row r="54" spans="1:19" ht="27" customHeight="1">
      <c r="A54" s="140" t="s">
        <v>173</v>
      </c>
      <c r="B54" s="150" t="s">
        <v>329</v>
      </c>
      <c r="C54" s="150" t="s">
        <v>1</v>
      </c>
      <c r="D54" s="150">
        <v>13</v>
      </c>
      <c r="E54" s="150" t="s">
        <v>338</v>
      </c>
      <c r="F54" s="150">
        <v>240</v>
      </c>
      <c r="G54" s="150"/>
      <c r="H54" s="172">
        <f>H55</f>
        <v>6300</v>
      </c>
      <c r="I54" s="172">
        <f>I55</f>
        <v>5500</v>
      </c>
      <c r="J54" s="172">
        <f>J55</f>
        <v>5000</v>
      </c>
      <c r="K54" s="116"/>
      <c r="L54" s="3"/>
      <c r="M54" s="3"/>
      <c r="N54" s="3"/>
      <c r="O54" s="3"/>
      <c r="P54" s="3"/>
      <c r="Q54" s="3"/>
      <c r="R54" s="3"/>
      <c r="S54" s="3"/>
    </row>
    <row r="55" spans="1:19" ht="27.75" customHeight="1">
      <c r="A55" s="140" t="s">
        <v>174</v>
      </c>
      <c r="B55" s="150" t="s">
        <v>329</v>
      </c>
      <c r="C55" s="150" t="s">
        <v>1</v>
      </c>
      <c r="D55" s="150">
        <v>13</v>
      </c>
      <c r="E55" s="150" t="s">
        <v>338</v>
      </c>
      <c r="F55" s="150">
        <v>244</v>
      </c>
      <c r="G55" s="150"/>
      <c r="H55" s="172">
        <v>6300</v>
      </c>
      <c r="I55" s="172">
        <v>5500</v>
      </c>
      <c r="J55" s="172">
        <v>5000</v>
      </c>
      <c r="K55" s="116"/>
      <c r="L55" s="3"/>
      <c r="M55" s="3"/>
      <c r="N55" s="3"/>
      <c r="O55" s="3"/>
      <c r="P55" s="3"/>
      <c r="Q55" s="3"/>
      <c r="R55" s="3"/>
      <c r="S55" s="3"/>
    </row>
    <row r="56" spans="1:19" ht="12.75" hidden="1">
      <c r="A56" s="140"/>
      <c r="B56" s="147" t="s">
        <v>329</v>
      </c>
      <c r="C56" s="150"/>
      <c r="D56" s="150"/>
      <c r="E56" s="150"/>
      <c r="F56" s="150"/>
      <c r="G56" s="150"/>
      <c r="H56" s="171">
        <f>H57</f>
        <v>0</v>
      </c>
      <c r="I56" s="171">
        <f>I57</f>
        <v>0</v>
      </c>
      <c r="J56" s="171">
        <f>J57</f>
        <v>0</v>
      </c>
      <c r="K56" s="116"/>
      <c r="L56" s="3"/>
      <c r="M56" s="3"/>
      <c r="N56" s="3"/>
      <c r="O56" s="3"/>
      <c r="P56" s="3"/>
      <c r="Q56" s="3"/>
      <c r="R56" s="3"/>
      <c r="S56" s="3"/>
    </row>
    <row r="57" spans="1:19" ht="12.75" hidden="1">
      <c r="A57" s="158" t="s">
        <v>258</v>
      </c>
      <c r="B57" s="147" t="s">
        <v>329</v>
      </c>
      <c r="C57" s="147" t="s">
        <v>3</v>
      </c>
      <c r="D57" s="147" t="s">
        <v>1</v>
      </c>
      <c r="E57" s="147" t="s">
        <v>259</v>
      </c>
      <c r="F57" s="147"/>
      <c r="G57" s="147"/>
      <c r="H57" s="123">
        <f>H58+H62</f>
        <v>0</v>
      </c>
      <c r="I57" s="123">
        <f>I58+I62</f>
        <v>0</v>
      </c>
      <c r="J57" s="123">
        <f>J58+J62</f>
        <v>0</v>
      </c>
      <c r="K57" s="116"/>
      <c r="L57" s="3"/>
      <c r="M57" s="3"/>
      <c r="N57" s="3"/>
      <c r="O57" s="3"/>
      <c r="P57" s="3"/>
      <c r="Q57" s="3"/>
      <c r="R57" s="3"/>
      <c r="S57" s="3"/>
    </row>
    <row r="58" spans="1:19" ht="51" hidden="1">
      <c r="A58" s="142" t="s">
        <v>50</v>
      </c>
      <c r="B58" s="147" t="s">
        <v>329</v>
      </c>
      <c r="C58" s="147" t="s">
        <v>3</v>
      </c>
      <c r="D58" s="147" t="s">
        <v>1</v>
      </c>
      <c r="E58" s="147" t="s">
        <v>84</v>
      </c>
      <c r="F58" s="147"/>
      <c r="G58" s="65"/>
      <c r="H58" s="124">
        <f>H59</f>
        <v>0</v>
      </c>
      <c r="I58" s="124">
        <f>I59</f>
        <v>0</v>
      </c>
      <c r="J58" s="124">
        <f>J59</f>
        <v>0</v>
      </c>
      <c r="K58" s="61"/>
      <c r="L58" s="3"/>
      <c r="M58" s="3"/>
      <c r="N58" s="3"/>
      <c r="O58" s="3"/>
      <c r="P58" s="3"/>
      <c r="Q58" s="3"/>
      <c r="R58" s="3"/>
      <c r="S58" s="3"/>
    </row>
    <row r="59" spans="1:19" ht="25.5" hidden="1">
      <c r="A59" s="140" t="s">
        <v>260</v>
      </c>
      <c r="B59" s="147" t="s">
        <v>329</v>
      </c>
      <c r="C59" s="150" t="s">
        <v>3</v>
      </c>
      <c r="D59" s="150" t="s">
        <v>1</v>
      </c>
      <c r="E59" s="150" t="s">
        <v>84</v>
      </c>
      <c r="F59" s="56">
        <v>120</v>
      </c>
      <c r="G59" s="177">
        <v>210</v>
      </c>
      <c r="H59" s="171">
        <f>H60+H61</f>
        <v>0</v>
      </c>
      <c r="I59" s="171">
        <f>I60+I61</f>
        <v>0</v>
      </c>
      <c r="J59" s="171">
        <f>J60+J61</f>
        <v>0</v>
      </c>
      <c r="K59" s="61"/>
      <c r="L59" s="3"/>
      <c r="M59" s="3"/>
      <c r="N59" s="3"/>
      <c r="O59" s="3"/>
      <c r="P59" s="3"/>
      <c r="Q59" s="3"/>
      <c r="R59" s="3"/>
      <c r="S59" s="3"/>
    </row>
    <row r="60" spans="1:19" ht="25.5" hidden="1">
      <c r="A60" s="140" t="s">
        <v>261</v>
      </c>
      <c r="B60" s="147" t="s">
        <v>329</v>
      </c>
      <c r="C60" s="150" t="s">
        <v>3</v>
      </c>
      <c r="D60" s="150" t="s">
        <v>1</v>
      </c>
      <c r="E60" s="150" t="s">
        <v>84</v>
      </c>
      <c r="F60" s="147">
        <v>121</v>
      </c>
      <c r="G60" s="147">
        <v>210</v>
      </c>
      <c r="H60" s="171"/>
      <c r="I60" s="172">
        <f>H60</f>
        <v>0</v>
      </c>
      <c r="J60" s="172">
        <f>I60</f>
        <v>0</v>
      </c>
      <c r="K60" s="61"/>
      <c r="L60" s="3"/>
      <c r="M60" s="3"/>
      <c r="N60" s="3"/>
      <c r="O60" s="3"/>
      <c r="P60" s="3"/>
      <c r="Q60" s="3"/>
      <c r="R60" s="3"/>
      <c r="S60" s="3"/>
    </row>
    <row r="61" spans="1:19" ht="12.75" hidden="1">
      <c r="A61" s="140" t="s">
        <v>262</v>
      </c>
      <c r="B61" s="147" t="s">
        <v>329</v>
      </c>
      <c r="C61" s="150" t="s">
        <v>3</v>
      </c>
      <c r="D61" s="150" t="s">
        <v>1</v>
      </c>
      <c r="E61" s="150" t="s">
        <v>84</v>
      </c>
      <c r="F61" s="147">
        <v>121</v>
      </c>
      <c r="G61" s="147">
        <v>211</v>
      </c>
      <c r="H61" s="171"/>
      <c r="I61" s="172">
        <f>H61</f>
        <v>0</v>
      </c>
      <c r="J61" s="172">
        <f>I61</f>
        <v>0</v>
      </c>
      <c r="K61" s="61"/>
      <c r="L61" s="3"/>
      <c r="M61" s="3"/>
      <c r="N61" s="3"/>
      <c r="O61" s="3"/>
      <c r="P61" s="3"/>
      <c r="Q61" s="3"/>
      <c r="R61" s="3"/>
      <c r="S61" s="3"/>
    </row>
    <row r="62" spans="1:19" ht="25.5" hidden="1">
      <c r="A62" s="140" t="s">
        <v>263</v>
      </c>
      <c r="B62" s="147" t="s">
        <v>329</v>
      </c>
      <c r="C62" s="150" t="s">
        <v>3</v>
      </c>
      <c r="D62" s="150" t="s">
        <v>1</v>
      </c>
      <c r="E62" s="150" t="s">
        <v>84</v>
      </c>
      <c r="F62" s="147">
        <v>129</v>
      </c>
      <c r="G62" s="147">
        <v>213</v>
      </c>
      <c r="H62" s="171">
        <f aca="true" t="shared" si="4" ref="H62:J63">H63</f>
        <v>0</v>
      </c>
      <c r="I62" s="171">
        <f t="shared" si="4"/>
        <v>0</v>
      </c>
      <c r="J62" s="171">
        <f t="shared" si="4"/>
        <v>0</v>
      </c>
      <c r="K62" s="61"/>
      <c r="L62" s="3"/>
      <c r="M62" s="3"/>
      <c r="N62" s="3"/>
      <c r="O62" s="3"/>
      <c r="P62" s="3"/>
      <c r="Q62" s="3"/>
      <c r="R62" s="3"/>
      <c r="S62" s="3"/>
    </row>
    <row r="63" spans="1:19" ht="25.5" hidden="1">
      <c r="A63" s="140" t="s">
        <v>172</v>
      </c>
      <c r="B63" s="147" t="s">
        <v>329</v>
      </c>
      <c r="C63" s="150" t="s">
        <v>3</v>
      </c>
      <c r="D63" s="150" t="s">
        <v>1</v>
      </c>
      <c r="E63" s="150" t="s">
        <v>84</v>
      </c>
      <c r="F63" s="147">
        <v>200</v>
      </c>
      <c r="G63" s="147"/>
      <c r="H63" s="171">
        <f t="shared" si="4"/>
        <v>0</v>
      </c>
      <c r="I63" s="171">
        <f t="shared" si="4"/>
        <v>0</v>
      </c>
      <c r="J63" s="171">
        <f t="shared" si="4"/>
        <v>0</v>
      </c>
      <c r="K63" s="61"/>
      <c r="L63" s="3"/>
      <c r="M63" s="3"/>
      <c r="N63" s="3"/>
      <c r="O63" s="3"/>
      <c r="P63" s="3"/>
      <c r="Q63" s="3"/>
      <c r="R63" s="3"/>
      <c r="S63" s="3"/>
    </row>
    <row r="64" spans="1:19" ht="25.5" hidden="1">
      <c r="A64" s="140" t="s">
        <v>173</v>
      </c>
      <c r="B64" s="147" t="s">
        <v>329</v>
      </c>
      <c r="C64" s="150" t="s">
        <v>3</v>
      </c>
      <c r="D64" s="150" t="s">
        <v>1</v>
      </c>
      <c r="E64" s="150" t="s">
        <v>84</v>
      </c>
      <c r="F64" s="147">
        <v>240</v>
      </c>
      <c r="G64" s="147"/>
      <c r="H64" s="171"/>
      <c r="I64" s="171"/>
      <c r="J64" s="171"/>
      <c r="K64" s="61"/>
      <c r="L64" s="3"/>
      <c r="M64" s="3"/>
      <c r="N64" s="3"/>
      <c r="O64" s="3"/>
      <c r="P64" s="3"/>
      <c r="Q64" s="3"/>
      <c r="R64" s="3"/>
      <c r="S64" s="3"/>
    </row>
    <row r="65" spans="1:19" ht="25.5" hidden="1">
      <c r="A65" s="140" t="s">
        <v>174</v>
      </c>
      <c r="B65" s="147" t="s">
        <v>329</v>
      </c>
      <c r="C65" s="150" t="s">
        <v>3</v>
      </c>
      <c r="D65" s="150" t="s">
        <v>1</v>
      </c>
      <c r="E65" s="150" t="s">
        <v>84</v>
      </c>
      <c r="F65" s="147">
        <v>244</v>
      </c>
      <c r="G65" s="147"/>
      <c r="H65" s="171"/>
      <c r="I65" s="172">
        <f>H65</f>
        <v>0</v>
      </c>
      <c r="J65" s="172">
        <f>I65</f>
        <v>0</v>
      </c>
      <c r="K65" s="61"/>
      <c r="L65" s="3"/>
      <c r="M65" s="3"/>
      <c r="N65" s="3"/>
      <c r="O65" s="3"/>
      <c r="P65" s="3"/>
      <c r="Q65" s="3"/>
      <c r="R65" s="3"/>
      <c r="S65" s="3"/>
    </row>
    <row r="66" spans="1:19" ht="12.75" hidden="1">
      <c r="A66" s="140" t="s">
        <v>257</v>
      </c>
      <c r="B66" s="147" t="s">
        <v>329</v>
      </c>
      <c r="C66" s="150" t="s">
        <v>3</v>
      </c>
      <c r="D66" s="150" t="s">
        <v>1</v>
      </c>
      <c r="E66" s="150" t="s">
        <v>84</v>
      </c>
      <c r="F66" s="147">
        <v>244</v>
      </c>
      <c r="G66" s="147">
        <v>340</v>
      </c>
      <c r="H66" s="171">
        <f aca="true" t="shared" si="5" ref="H66:J67">H67</f>
        <v>209800</v>
      </c>
      <c r="I66" s="171">
        <f t="shared" si="5"/>
        <v>231900</v>
      </c>
      <c r="J66" s="171">
        <f t="shared" si="5"/>
        <v>254400</v>
      </c>
      <c r="K66" s="61"/>
      <c r="L66" s="3"/>
      <c r="M66" s="3"/>
      <c r="N66" s="3"/>
      <c r="O66" s="3"/>
      <c r="P66" s="3"/>
      <c r="Q66" s="3"/>
      <c r="R66" s="3"/>
      <c r="S66" s="3"/>
    </row>
    <row r="67" spans="1:19" ht="18.75" customHeight="1">
      <c r="A67" s="142" t="s">
        <v>264</v>
      </c>
      <c r="B67" s="147" t="s">
        <v>329</v>
      </c>
      <c r="C67" s="147" t="s">
        <v>12</v>
      </c>
      <c r="D67" s="147" t="s">
        <v>2</v>
      </c>
      <c r="E67" s="147" t="s">
        <v>265</v>
      </c>
      <c r="F67" s="147"/>
      <c r="G67" s="147"/>
      <c r="H67" s="171">
        <f t="shared" si="5"/>
        <v>209800</v>
      </c>
      <c r="I67" s="171">
        <f t="shared" si="5"/>
        <v>231900</v>
      </c>
      <c r="J67" s="171">
        <f t="shared" si="5"/>
        <v>254400</v>
      </c>
      <c r="K67" s="61"/>
      <c r="L67" s="3"/>
      <c r="M67" s="3"/>
      <c r="N67" s="3"/>
      <c r="O67" s="3"/>
      <c r="P67" s="3"/>
      <c r="Q67" s="3"/>
      <c r="R67" s="3"/>
      <c r="S67" s="3"/>
    </row>
    <row r="68" spans="1:19" ht="25.5" customHeight="1">
      <c r="A68" s="142" t="s">
        <v>266</v>
      </c>
      <c r="B68" s="147" t="s">
        <v>329</v>
      </c>
      <c r="C68" s="147" t="s">
        <v>12</v>
      </c>
      <c r="D68" s="147" t="s">
        <v>13</v>
      </c>
      <c r="E68" s="147" t="s">
        <v>265</v>
      </c>
      <c r="F68" s="147"/>
      <c r="G68" s="147"/>
      <c r="H68" s="172">
        <f>H69</f>
        <v>209800</v>
      </c>
      <c r="I68" s="172">
        <f>I69</f>
        <v>231900</v>
      </c>
      <c r="J68" s="172">
        <f>J69</f>
        <v>254400</v>
      </c>
      <c r="K68" s="61"/>
      <c r="L68" s="3"/>
      <c r="M68" s="3"/>
      <c r="N68" s="3"/>
      <c r="O68" s="3"/>
      <c r="P68" s="3"/>
      <c r="Q68" s="3"/>
      <c r="R68" s="3"/>
      <c r="S68" s="3"/>
    </row>
    <row r="69" spans="1:19" ht="33.75" customHeight="1">
      <c r="A69" s="179" t="s">
        <v>267</v>
      </c>
      <c r="B69" s="147" t="s">
        <v>329</v>
      </c>
      <c r="C69" s="147" t="s">
        <v>12</v>
      </c>
      <c r="D69" s="147" t="s">
        <v>13</v>
      </c>
      <c r="E69" s="147" t="s">
        <v>85</v>
      </c>
      <c r="F69" s="147"/>
      <c r="G69" s="147"/>
      <c r="H69" s="172">
        <f>H70+H73</f>
        <v>209800</v>
      </c>
      <c r="I69" s="172">
        <f>I70+I73</f>
        <v>231900</v>
      </c>
      <c r="J69" s="172">
        <f>J70+J73</f>
        <v>254400</v>
      </c>
      <c r="K69" s="61"/>
      <c r="L69" s="3"/>
      <c r="M69" s="3"/>
      <c r="N69" s="3"/>
      <c r="O69" s="3"/>
      <c r="P69" s="3"/>
      <c r="Q69" s="3"/>
      <c r="R69" s="3"/>
      <c r="S69" s="3"/>
    </row>
    <row r="70" spans="1:19" ht="87.75" customHeight="1">
      <c r="A70" s="140" t="s">
        <v>268</v>
      </c>
      <c r="B70" s="150" t="s">
        <v>329</v>
      </c>
      <c r="C70" s="147" t="s">
        <v>12</v>
      </c>
      <c r="D70" s="147" t="s">
        <v>13</v>
      </c>
      <c r="E70" s="150" t="s">
        <v>85</v>
      </c>
      <c r="F70" s="147">
        <v>120</v>
      </c>
      <c r="G70" s="147"/>
      <c r="H70" s="172">
        <f>H71+H72</f>
        <v>192408</v>
      </c>
      <c r="I70" s="172">
        <f>I71+I72</f>
        <v>212611</v>
      </c>
      <c r="J70" s="172">
        <f>J71+J72</f>
        <v>233234</v>
      </c>
      <c r="K70" s="116"/>
      <c r="L70" s="3"/>
      <c r="M70" s="3"/>
      <c r="N70" s="3"/>
      <c r="O70" s="3"/>
      <c r="P70" s="3"/>
      <c r="Q70" s="3"/>
      <c r="R70" s="3"/>
      <c r="S70" s="3"/>
    </row>
    <row r="71" spans="1:19" ht="28.5" customHeight="1">
      <c r="A71" s="140" t="s">
        <v>238</v>
      </c>
      <c r="B71" s="150" t="s">
        <v>329</v>
      </c>
      <c r="C71" s="150" t="s">
        <v>12</v>
      </c>
      <c r="D71" s="150" t="s">
        <v>13</v>
      </c>
      <c r="E71" s="150" t="s">
        <v>85</v>
      </c>
      <c r="F71" s="150">
        <v>121</v>
      </c>
      <c r="G71" s="150">
        <v>211</v>
      </c>
      <c r="H71" s="172">
        <v>147779</v>
      </c>
      <c r="I71" s="172">
        <v>163296</v>
      </c>
      <c r="J71" s="172">
        <v>179135</v>
      </c>
      <c r="K71" s="116"/>
      <c r="L71" s="3"/>
      <c r="M71" s="3"/>
      <c r="N71" s="3"/>
      <c r="O71" s="3"/>
      <c r="P71" s="3"/>
      <c r="Q71" s="3"/>
      <c r="R71" s="3"/>
      <c r="S71" s="3"/>
    </row>
    <row r="72" spans="1:19" ht="46.5" customHeight="1">
      <c r="A72" s="140" t="s">
        <v>239</v>
      </c>
      <c r="B72" s="150" t="s">
        <v>329</v>
      </c>
      <c r="C72" s="150" t="s">
        <v>12</v>
      </c>
      <c r="D72" s="150" t="s">
        <v>13</v>
      </c>
      <c r="E72" s="150" t="s">
        <v>85</v>
      </c>
      <c r="F72" s="150">
        <v>129</v>
      </c>
      <c r="G72" s="150">
        <v>213</v>
      </c>
      <c r="H72" s="172">
        <v>44629</v>
      </c>
      <c r="I72" s="172">
        <v>49315</v>
      </c>
      <c r="J72" s="172">
        <v>54099</v>
      </c>
      <c r="K72" s="116"/>
      <c r="L72" s="3"/>
      <c r="M72" s="3"/>
      <c r="N72" s="3"/>
      <c r="O72" s="3"/>
      <c r="P72" s="3"/>
      <c r="Q72" s="3"/>
      <c r="R72" s="3"/>
      <c r="S72" s="3"/>
    </row>
    <row r="73" spans="1:19" ht="27" customHeight="1">
      <c r="A73" s="140" t="s">
        <v>172</v>
      </c>
      <c r="B73" s="150" t="s">
        <v>329</v>
      </c>
      <c r="C73" s="150" t="s">
        <v>12</v>
      </c>
      <c r="D73" s="150" t="s">
        <v>13</v>
      </c>
      <c r="E73" s="150" t="s">
        <v>85</v>
      </c>
      <c r="F73" s="150">
        <v>200</v>
      </c>
      <c r="G73" s="150"/>
      <c r="H73" s="172">
        <f aca="true" t="shared" si="6" ref="H73:J74">H74</f>
        <v>17392</v>
      </c>
      <c r="I73" s="172">
        <f>I74</f>
        <v>19289</v>
      </c>
      <c r="J73" s="172">
        <f t="shared" si="6"/>
        <v>21166</v>
      </c>
      <c r="K73" s="116"/>
      <c r="L73" s="3"/>
      <c r="M73" s="3"/>
      <c r="N73" s="3"/>
      <c r="O73" s="3"/>
      <c r="P73" s="3"/>
      <c r="Q73" s="3"/>
      <c r="R73" s="3"/>
      <c r="S73" s="3"/>
    </row>
    <row r="74" spans="1:19" ht="28.5" customHeight="1">
      <c r="A74" s="140" t="s">
        <v>173</v>
      </c>
      <c r="B74" s="150" t="s">
        <v>329</v>
      </c>
      <c r="C74" s="150" t="s">
        <v>12</v>
      </c>
      <c r="D74" s="150" t="s">
        <v>13</v>
      </c>
      <c r="E74" s="150" t="s">
        <v>85</v>
      </c>
      <c r="F74" s="150">
        <v>240</v>
      </c>
      <c r="G74" s="150"/>
      <c r="H74" s="172">
        <f t="shared" si="6"/>
        <v>17392</v>
      </c>
      <c r="I74" s="172">
        <f t="shared" si="6"/>
        <v>19289</v>
      </c>
      <c r="J74" s="172">
        <f t="shared" si="6"/>
        <v>21166</v>
      </c>
      <c r="K74" s="116"/>
      <c r="L74" s="3"/>
      <c r="M74" s="3"/>
      <c r="N74" s="3"/>
      <c r="O74" s="3"/>
      <c r="P74" s="3"/>
      <c r="Q74" s="3"/>
      <c r="R74" s="3"/>
      <c r="S74" s="3"/>
    </row>
    <row r="75" spans="1:19" ht="27" customHeight="1">
      <c r="A75" s="140" t="s">
        <v>174</v>
      </c>
      <c r="B75" s="150" t="s">
        <v>329</v>
      </c>
      <c r="C75" s="150" t="s">
        <v>12</v>
      </c>
      <c r="D75" s="150" t="s">
        <v>13</v>
      </c>
      <c r="E75" s="150" t="s">
        <v>85</v>
      </c>
      <c r="F75" s="150">
        <v>244</v>
      </c>
      <c r="G75" s="150"/>
      <c r="H75" s="172">
        <v>17392</v>
      </c>
      <c r="I75" s="172">
        <v>19289</v>
      </c>
      <c r="J75" s="172">
        <v>21166</v>
      </c>
      <c r="K75" s="116"/>
      <c r="L75" s="3"/>
      <c r="M75" s="3"/>
      <c r="N75" s="3"/>
      <c r="O75" s="3"/>
      <c r="P75" s="3"/>
      <c r="Q75" s="3"/>
      <c r="R75" s="3"/>
      <c r="S75" s="3"/>
    </row>
    <row r="76" spans="1:19" ht="25.5" hidden="1">
      <c r="A76" s="140" t="s">
        <v>424</v>
      </c>
      <c r="B76" s="150" t="s">
        <v>329</v>
      </c>
      <c r="C76" s="150" t="s">
        <v>12</v>
      </c>
      <c r="D76" s="150" t="s">
        <v>13</v>
      </c>
      <c r="E76" s="150" t="s">
        <v>85</v>
      </c>
      <c r="F76" s="177"/>
      <c r="G76" s="56">
        <v>340</v>
      </c>
      <c r="H76" s="172">
        <v>20290</v>
      </c>
      <c r="I76" s="172">
        <v>20000</v>
      </c>
      <c r="J76" s="172"/>
      <c r="K76" s="116"/>
      <c r="L76" s="3"/>
      <c r="M76" s="3"/>
      <c r="N76" s="3"/>
      <c r="O76" s="3"/>
      <c r="P76" s="3"/>
      <c r="Q76" s="3"/>
      <c r="R76" s="3"/>
      <c r="S76" s="3"/>
    </row>
    <row r="77" spans="1:19" ht="25.5" customHeight="1">
      <c r="A77" s="158" t="s">
        <v>314</v>
      </c>
      <c r="B77" s="147" t="s">
        <v>329</v>
      </c>
      <c r="C77" s="147"/>
      <c r="D77" s="147"/>
      <c r="E77" s="147" t="s">
        <v>320</v>
      </c>
      <c r="F77" s="150"/>
      <c r="G77" s="56"/>
      <c r="H77" s="171">
        <f>H78+H84+H88</f>
        <v>76900</v>
      </c>
      <c r="I77" s="171">
        <f>I78+I84+I88</f>
        <v>57400</v>
      </c>
      <c r="J77" s="171">
        <f>J78+J84+J88</f>
        <v>54600</v>
      </c>
      <c r="K77" s="116"/>
      <c r="L77" s="3"/>
      <c r="M77" s="3"/>
      <c r="N77" s="3"/>
      <c r="O77" s="3"/>
      <c r="P77" s="3"/>
      <c r="Q77" s="3"/>
      <c r="R77" s="3"/>
      <c r="S77" s="3"/>
    </row>
    <row r="78" spans="1:19" ht="12.75">
      <c r="A78" s="158" t="s">
        <v>315</v>
      </c>
      <c r="B78" s="147" t="s">
        <v>329</v>
      </c>
      <c r="C78" s="147" t="s">
        <v>321</v>
      </c>
      <c r="D78" s="147" t="s">
        <v>322</v>
      </c>
      <c r="E78" s="147" t="s">
        <v>320</v>
      </c>
      <c r="F78" s="150"/>
      <c r="G78" s="56"/>
      <c r="H78" s="171">
        <f aca="true" t="shared" si="7" ref="H78:J82">H79</f>
        <v>68400</v>
      </c>
      <c r="I78" s="171">
        <f t="shared" si="7"/>
        <v>50000</v>
      </c>
      <c r="J78" s="171">
        <f t="shared" si="7"/>
        <v>47500</v>
      </c>
      <c r="K78" s="116"/>
      <c r="L78" s="3"/>
      <c r="M78" s="3"/>
      <c r="N78" s="3"/>
      <c r="O78" s="3"/>
      <c r="P78" s="3"/>
      <c r="Q78" s="3"/>
      <c r="R78" s="3"/>
      <c r="S78" s="3"/>
    </row>
    <row r="79" spans="1:19" ht="51">
      <c r="A79" s="140" t="s">
        <v>316</v>
      </c>
      <c r="B79" s="150" t="s">
        <v>329</v>
      </c>
      <c r="C79" s="150" t="s">
        <v>321</v>
      </c>
      <c r="D79" s="150" t="s">
        <v>323</v>
      </c>
      <c r="E79" s="150" t="s">
        <v>320</v>
      </c>
      <c r="F79" s="150"/>
      <c r="G79" s="56"/>
      <c r="H79" s="172">
        <f t="shared" si="7"/>
        <v>68400</v>
      </c>
      <c r="I79" s="172">
        <f t="shared" si="7"/>
        <v>50000</v>
      </c>
      <c r="J79" s="172">
        <f t="shared" si="7"/>
        <v>47500</v>
      </c>
      <c r="K79" s="116"/>
      <c r="L79" s="3"/>
      <c r="M79" s="3"/>
      <c r="N79" s="3"/>
      <c r="O79" s="3"/>
      <c r="P79" s="3"/>
      <c r="Q79" s="3"/>
      <c r="R79" s="3"/>
      <c r="S79" s="3"/>
    </row>
    <row r="80" spans="1:19" ht="49.5" customHeight="1">
      <c r="A80" s="142" t="s">
        <v>533</v>
      </c>
      <c r="B80" s="150" t="s">
        <v>329</v>
      </c>
      <c r="C80" s="150" t="s">
        <v>321</v>
      </c>
      <c r="D80" s="150" t="s">
        <v>323</v>
      </c>
      <c r="E80" s="150" t="s">
        <v>275</v>
      </c>
      <c r="F80" s="150"/>
      <c r="G80" s="56"/>
      <c r="H80" s="172">
        <f t="shared" si="7"/>
        <v>68400</v>
      </c>
      <c r="I80" s="172">
        <f t="shared" si="7"/>
        <v>50000</v>
      </c>
      <c r="J80" s="172">
        <f t="shared" si="7"/>
        <v>47500</v>
      </c>
      <c r="K80" s="116"/>
      <c r="L80" s="3"/>
      <c r="M80" s="3"/>
      <c r="N80" s="3"/>
      <c r="O80" s="3"/>
      <c r="P80" s="3"/>
      <c r="Q80" s="3"/>
      <c r="R80" s="3"/>
      <c r="S80" s="3"/>
    </row>
    <row r="81" spans="1:19" ht="25.5">
      <c r="A81" s="140" t="s">
        <v>317</v>
      </c>
      <c r="B81" s="150" t="s">
        <v>329</v>
      </c>
      <c r="C81" s="150" t="s">
        <v>321</v>
      </c>
      <c r="D81" s="150" t="s">
        <v>323</v>
      </c>
      <c r="E81" s="150" t="s">
        <v>339</v>
      </c>
      <c r="F81" s="150">
        <v>200</v>
      </c>
      <c r="G81" s="56"/>
      <c r="H81" s="172">
        <f t="shared" si="7"/>
        <v>68400</v>
      </c>
      <c r="I81" s="172">
        <f t="shared" si="7"/>
        <v>50000</v>
      </c>
      <c r="J81" s="172">
        <f t="shared" si="7"/>
        <v>47500</v>
      </c>
      <c r="K81" s="116"/>
      <c r="L81" s="3"/>
      <c r="M81" s="3"/>
      <c r="N81" s="3"/>
      <c r="O81" s="3"/>
      <c r="P81" s="3"/>
      <c r="Q81" s="3"/>
      <c r="R81" s="3"/>
      <c r="S81" s="3"/>
    </row>
    <row r="82" spans="1:19" ht="25.5">
      <c r="A82" s="140" t="s">
        <v>318</v>
      </c>
      <c r="B82" s="150" t="s">
        <v>329</v>
      </c>
      <c r="C82" s="150" t="s">
        <v>321</v>
      </c>
      <c r="D82" s="150" t="s">
        <v>323</v>
      </c>
      <c r="E82" s="150" t="s">
        <v>339</v>
      </c>
      <c r="F82" s="150">
        <v>240</v>
      </c>
      <c r="G82" s="56"/>
      <c r="H82" s="172">
        <f t="shared" si="7"/>
        <v>68400</v>
      </c>
      <c r="I82" s="172">
        <f t="shared" si="7"/>
        <v>50000</v>
      </c>
      <c r="J82" s="172">
        <f t="shared" si="7"/>
        <v>47500</v>
      </c>
      <c r="K82" s="116"/>
      <c r="L82" s="3"/>
      <c r="M82" s="3"/>
      <c r="N82" s="3"/>
      <c r="O82" s="3"/>
      <c r="P82" s="3"/>
      <c r="Q82" s="3"/>
      <c r="R82" s="3"/>
      <c r="S82" s="3"/>
    </row>
    <row r="83" spans="1:19" ht="25.5">
      <c r="A83" s="140" t="s">
        <v>319</v>
      </c>
      <c r="B83" s="150" t="s">
        <v>329</v>
      </c>
      <c r="C83" s="150" t="s">
        <v>321</v>
      </c>
      <c r="D83" s="150" t="s">
        <v>323</v>
      </c>
      <c r="E83" s="150" t="s">
        <v>339</v>
      </c>
      <c r="F83" s="150">
        <v>244</v>
      </c>
      <c r="G83" s="56"/>
      <c r="H83" s="172">
        <v>68400</v>
      </c>
      <c r="I83" s="172">
        <v>50000</v>
      </c>
      <c r="J83" s="172">
        <v>47500</v>
      </c>
      <c r="K83" s="116"/>
      <c r="L83" s="3"/>
      <c r="M83" s="3"/>
      <c r="N83" s="3"/>
      <c r="O83" s="3"/>
      <c r="P83" s="3"/>
      <c r="Q83" s="3"/>
      <c r="R83" s="3"/>
      <c r="S83" s="3"/>
    </row>
    <row r="84" spans="1:19" ht="51">
      <c r="A84" s="142" t="s">
        <v>534</v>
      </c>
      <c r="B84" s="150"/>
      <c r="C84" s="150"/>
      <c r="D84" s="150"/>
      <c r="E84" s="150"/>
      <c r="F84" s="150"/>
      <c r="G84" s="56"/>
      <c r="H84" s="171">
        <f aca="true" t="shared" si="8" ref="H84:I86">H85</f>
        <v>5700</v>
      </c>
      <c r="I84" s="171">
        <f t="shared" si="8"/>
        <v>5000</v>
      </c>
      <c r="J84" s="171">
        <f>J85</f>
        <v>4700</v>
      </c>
      <c r="K84" s="116"/>
      <c r="L84" s="3"/>
      <c r="M84" s="3"/>
      <c r="N84" s="3"/>
      <c r="O84" s="3"/>
      <c r="P84" s="3"/>
      <c r="Q84" s="3"/>
      <c r="R84" s="3"/>
      <c r="S84" s="3"/>
    </row>
    <row r="85" spans="1:19" ht="25.5">
      <c r="A85" s="140" t="s">
        <v>340</v>
      </c>
      <c r="B85" s="150" t="s">
        <v>329</v>
      </c>
      <c r="C85" s="150" t="s">
        <v>321</v>
      </c>
      <c r="D85" s="150">
        <v>14</v>
      </c>
      <c r="E85" s="150" t="s">
        <v>343</v>
      </c>
      <c r="F85" s="150">
        <v>200</v>
      </c>
      <c r="G85" s="56"/>
      <c r="H85" s="172">
        <f t="shared" si="8"/>
        <v>5700</v>
      </c>
      <c r="I85" s="172">
        <f t="shared" si="8"/>
        <v>5000</v>
      </c>
      <c r="J85" s="172">
        <f>J86</f>
        <v>4700</v>
      </c>
      <c r="K85" s="116"/>
      <c r="L85" s="3"/>
      <c r="M85" s="3"/>
      <c r="N85" s="3"/>
      <c r="O85" s="3"/>
      <c r="P85" s="3"/>
      <c r="Q85" s="3"/>
      <c r="R85" s="3"/>
      <c r="S85" s="3"/>
    </row>
    <row r="86" spans="1:19" ht="25.5">
      <c r="A86" s="140" t="s">
        <v>341</v>
      </c>
      <c r="B86" s="150" t="s">
        <v>329</v>
      </c>
      <c r="C86" s="150" t="s">
        <v>321</v>
      </c>
      <c r="D86" s="150">
        <v>14</v>
      </c>
      <c r="E86" s="150" t="s">
        <v>343</v>
      </c>
      <c r="F86" s="150">
        <v>240</v>
      </c>
      <c r="G86" s="56"/>
      <c r="H86" s="172">
        <f t="shared" si="8"/>
        <v>5700</v>
      </c>
      <c r="I86" s="172">
        <f t="shared" si="8"/>
        <v>5000</v>
      </c>
      <c r="J86" s="172">
        <f>J87</f>
        <v>4700</v>
      </c>
      <c r="K86" s="116"/>
      <c r="L86" s="3"/>
      <c r="M86" s="3"/>
      <c r="N86" s="3"/>
      <c r="O86" s="3"/>
      <c r="P86" s="3"/>
      <c r="Q86" s="3"/>
      <c r="R86" s="3"/>
      <c r="S86" s="3"/>
    </row>
    <row r="87" spans="1:19" ht="25.5">
      <c r="A87" s="140" t="s">
        <v>342</v>
      </c>
      <c r="B87" s="150" t="s">
        <v>329</v>
      </c>
      <c r="C87" s="150" t="s">
        <v>321</v>
      </c>
      <c r="D87" s="150">
        <v>14</v>
      </c>
      <c r="E87" s="150" t="s">
        <v>343</v>
      </c>
      <c r="F87" s="150">
        <v>244</v>
      </c>
      <c r="G87" s="56"/>
      <c r="H87" s="172">
        <v>5700</v>
      </c>
      <c r="I87" s="172">
        <v>5000</v>
      </c>
      <c r="J87" s="172">
        <v>4700</v>
      </c>
      <c r="K87" s="116"/>
      <c r="L87" s="3"/>
      <c r="M87" s="3"/>
      <c r="N87" s="3"/>
      <c r="O87" s="3"/>
      <c r="P87" s="3"/>
      <c r="Q87" s="3"/>
      <c r="R87" s="3"/>
      <c r="S87" s="3"/>
    </row>
    <row r="88" spans="1:19" ht="63.75">
      <c r="A88" s="142" t="s">
        <v>535</v>
      </c>
      <c r="B88" s="150"/>
      <c r="C88" s="150"/>
      <c r="D88" s="150"/>
      <c r="E88" s="150"/>
      <c r="F88" s="150"/>
      <c r="G88" s="56"/>
      <c r="H88" s="171">
        <f aca="true" t="shared" si="9" ref="H88:I90">H89</f>
        <v>2800</v>
      </c>
      <c r="I88" s="171">
        <f t="shared" si="9"/>
        <v>2400</v>
      </c>
      <c r="J88" s="171">
        <f>J89</f>
        <v>2400</v>
      </c>
      <c r="K88" s="116"/>
      <c r="L88" s="3"/>
      <c r="M88" s="3"/>
      <c r="N88" s="3"/>
      <c r="O88" s="3"/>
      <c r="P88" s="3"/>
      <c r="Q88" s="3"/>
      <c r="R88" s="3"/>
      <c r="S88" s="3"/>
    </row>
    <row r="89" spans="1:19" ht="25.5">
      <c r="A89" s="140" t="s">
        <v>340</v>
      </c>
      <c r="B89" s="150" t="s">
        <v>329</v>
      </c>
      <c r="C89" s="150" t="s">
        <v>321</v>
      </c>
      <c r="D89" s="150">
        <v>14</v>
      </c>
      <c r="E89" s="150" t="s">
        <v>344</v>
      </c>
      <c r="F89" s="150">
        <v>200</v>
      </c>
      <c r="G89" s="56"/>
      <c r="H89" s="172">
        <f t="shared" si="9"/>
        <v>2800</v>
      </c>
      <c r="I89" s="172">
        <f t="shared" si="9"/>
        <v>2400</v>
      </c>
      <c r="J89" s="172">
        <f>J90</f>
        <v>2400</v>
      </c>
      <c r="K89" s="116"/>
      <c r="L89" s="3"/>
      <c r="M89" s="3"/>
      <c r="N89" s="3"/>
      <c r="O89" s="3"/>
      <c r="P89" s="3"/>
      <c r="Q89" s="3"/>
      <c r="R89" s="3"/>
      <c r="S89" s="3"/>
    </row>
    <row r="90" spans="1:19" ht="25.5">
      <c r="A90" s="140" t="s">
        <v>341</v>
      </c>
      <c r="B90" s="150" t="s">
        <v>329</v>
      </c>
      <c r="C90" s="150" t="s">
        <v>321</v>
      </c>
      <c r="D90" s="150">
        <v>14</v>
      </c>
      <c r="E90" s="150" t="s">
        <v>344</v>
      </c>
      <c r="F90" s="150">
        <v>240</v>
      </c>
      <c r="G90" s="56"/>
      <c r="H90" s="172">
        <f t="shared" si="9"/>
        <v>2800</v>
      </c>
      <c r="I90" s="172">
        <f t="shared" si="9"/>
        <v>2400</v>
      </c>
      <c r="J90" s="172">
        <f>J91</f>
        <v>2400</v>
      </c>
      <c r="K90" s="116"/>
      <c r="L90" s="3"/>
      <c r="M90" s="3"/>
      <c r="N90" s="3"/>
      <c r="O90" s="3"/>
      <c r="P90" s="3"/>
      <c r="Q90" s="3"/>
      <c r="R90" s="3"/>
      <c r="S90" s="3"/>
    </row>
    <row r="91" spans="1:19" ht="25.5">
      <c r="A91" s="140" t="s">
        <v>342</v>
      </c>
      <c r="B91" s="150" t="s">
        <v>329</v>
      </c>
      <c r="C91" s="150" t="s">
        <v>321</v>
      </c>
      <c r="D91" s="150">
        <v>14</v>
      </c>
      <c r="E91" s="150" t="s">
        <v>344</v>
      </c>
      <c r="F91" s="150">
        <v>244</v>
      </c>
      <c r="G91" s="56"/>
      <c r="H91" s="172">
        <v>2800</v>
      </c>
      <c r="I91" s="172">
        <v>2400</v>
      </c>
      <c r="J91" s="172">
        <v>2400</v>
      </c>
      <c r="K91" s="116"/>
      <c r="L91" s="3"/>
      <c r="M91" s="3"/>
      <c r="N91" s="3"/>
      <c r="O91" s="3"/>
      <c r="P91" s="3"/>
      <c r="Q91" s="3"/>
      <c r="R91" s="3"/>
      <c r="S91" s="3"/>
    </row>
    <row r="92" spans="1:19" ht="12.75">
      <c r="A92" s="158" t="s">
        <v>269</v>
      </c>
      <c r="B92" s="150" t="s">
        <v>329</v>
      </c>
      <c r="C92" s="147"/>
      <c r="D92" s="147"/>
      <c r="E92" s="147"/>
      <c r="F92" s="65"/>
      <c r="G92" s="22"/>
      <c r="H92" s="180">
        <f>H98+H104</f>
        <v>1261600</v>
      </c>
      <c r="I92" s="180">
        <f>I98+I104</f>
        <v>1299400</v>
      </c>
      <c r="J92" s="180">
        <f>J98+J104</f>
        <v>1344400</v>
      </c>
      <c r="K92" s="116"/>
      <c r="L92" s="3"/>
      <c r="M92" s="3"/>
      <c r="N92" s="3"/>
      <c r="O92" s="3"/>
      <c r="P92" s="3"/>
      <c r="Q92" s="3"/>
      <c r="R92" s="3"/>
      <c r="S92" s="3"/>
    </row>
    <row r="93" spans="1:19" ht="12.75" hidden="1">
      <c r="A93" s="142" t="s">
        <v>270</v>
      </c>
      <c r="B93" s="147" t="s">
        <v>329</v>
      </c>
      <c r="C93" s="181" t="s">
        <v>13</v>
      </c>
      <c r="D93" s="147" t="s">
        <v>271</v>
      </c>
      <c r="E93" s="147" t="s">
        <v>272</v>
      </c>
      <c r="F93" s="147" t="s">
        <v>273</v>
      </c>
      <c r="G93" s="147" t="s">
        <v>273</v>
      </c>
      <c r="H93" s="182">
        <f>H95</f>
        <v>0</v>
      </c>
      <c r="I93" s="182">
        <f>I95</f>
        <v>0</v>
      </c>
      <c r="J93" s="182">
        <f>J95</f>
        <v>0</v>
      </c>
      <c r="K93" s="116"/>
      <c r="L93" s="3"/>
      <c r="M93" s="3"/>
      <c r="N93" s="3"/>
      <c r="O93" s="3"/>
      <c r="P93" s="3"/>
      <c r="Q93" s="3"/>
      <c r="R93" s="3"/>
      <c r="S93" s="3"/>
    </row>
    <row r="94" spans="1:19" ht="12.75" hidden="1">
      <c r="A94" s="140" t="s">
        <v>274</v>
      </c>
      <c r="B94" s="147" t="s">
        <v>329</v>
      </c>
      <c r="C94" s="183" t="s">
        <v>13</v>
      </c>
      <c r="D94" s="150">
        <v>14</v>
      </c>
      <c r="E94" s="150" t="s">
        <v>275</v>
      </c>
      <c r="F94" s="150" t="s">
        <v>121</v>
      </c>
      <c r="G94" s="150" t="s">
        <v>121</v>
      </c>
      <c r="H94" s="182">
        <f aca="true" t="shared" si="10" ref="H94:J95">H95</f>
        <v>0</v>
      </c>
      <c r="I94" s="182">
        <f t="shared" si="10"/>
        <v>0</v>
      </c>
      <c r="J94" s="182">
        <f t="shared" si="10"/>
        <v>0</v>
      </c>
      <c r="K94" s="116"/>
      <c r="L94" s="3"/>
      <c r="M94" s="3"/>
      <c r="N94" s="3"/>
      <c r="O94" s="3"/>
      <c r="P94" s="3"/>
      <c r="Q94" s="3"/>
      <c r="R94" s="3"/>
      <c r="S94" s="3"/>
    </row>
    <row r="95" spans="1:19" ht="51" hidden="1">
      <c r="A95" s="140" t="s">
        <v>276</v>
      </c>
      <c r="B95" s="147" t="s">
        <v>329</v>
      </c>
      <c r="C95" s="183"/>
      <c r="D95" s="150"/>
      <c r="E95" s="150" t="s">
        <v>277</v>
      </c>
      <c r="F95" s="150" t="s">
        <v>121</v>
      </c>
      <c r="G95" s="150" t="s">
        <v>121</v>
      </c>
      <c r="H95" s="182">
        <f t="shared" si="10"/>
        <v>0</v>
      </c>
      <c r="I95" s="182">
        <f t="shared" si="10"/>
        <v>0</v>
      </c>
      <c r="J95" s="182">
        <f t="shared" si="10"/>
        <v>0</v>
      </c>
      <c r="K95" s="116"/>
      <c r="L95" s="3"/>
      <c r="M95" s="3"/>
      <c r="N95" s="3"/>
      <c r="O95" s="3"/>
      <c r="P95" s="3"/>
      <c r="Q95" s="3"/>
      <c r="R95" s="3"/>
      <c r="S95" s="3"/>
    </row>
    <row r="96" spans="1:19" ht="25.5" hidden="1">
      <c r="A96" s="140" t="s">
        <v>178</v>
      </c>
      <c r="B96" s="147" t="s">
        <v>329</v>
      </c>
      <c r="C96" s="183" t="s">
        <v>13</v>
      </c>
      <c r="D96" s="150">
        <v>14</v>
      </c>
      <c r="E96" s="150" t="s">
        <v>277</v>
      </c>
      <c r="F96" s="150">
        <v>244</v>
      </c>
      <c r="G96" s="150" t="s">
        <v>121</v>
      </c>
      <c r="H96" s="182">
        <v>0</v>
      </c>
      <c r="I96" s="182">
        <v>0</v>
      </c>
      <c r="J96" s="182">
        <v>0</v>
      </c>
      <c r="K96" s="116"/>
      <c r="L96" s="3"/>
      <c r="M96" s="3"/>
      <c r="N96" s="3"/>
      <c r="O96" s="3"/>
      <c r="P96" s="3"/>
      <c r="Q96" s="3"/>
      <c r="R96" s="3"/>
      <c r="S96" s="3"/>
    </row>
    <row r="97" spans="1:19" ht="12.75" hidden="1">
      <c r="A97" s="140" t="s">
        <v>278</v>
      </c>
      <c r="B97" s="147" t="s">
        <v>329</v>
      </c>
      <c r="C97" s="183" t="s">
        <v>13</v>
      </c>
      <c r="D97" s="150">
        <v>14</v>
      </c>
      <c r="E97" s="150" t="s">
        <v>277</v>
      </c>
      <c r="F97" s="150">
        <v>244</v>
      </c>
      <c r="G97" s="150">
        <v>226</v>
      </c>
      <c r="H97" s="171">
        <f>H98</f>
        <v>1261600</v>
      </c>
      <c r="I97" s="171">
        <f aca="true" t="shared" si="11" ref="I97:J99">I98</f>
        <v>1299400</v>
      </c>
      <c r="J97" s="171">
        <f t="shared" si="11"/>
        <v>1344400</v>
      </c>
      <c r="K97" s="116"/>
      <c r="L97" s="3"/>
      <c r="M97" s="3"/>
      <c r="N97" s="3"/>
      <c r="O97" s="3"/>
      <c r="P97" s="3"/>
      <c r="Q97" s="3"/>
      <c r="R97" s="3"/>
      <c r="S97" s="3"/>
    </row>
    <row r="98" spans="1:19" ht="18" customHeight="1">
      <c r="A98" s="142" t="s">
        <v>279</v>
      </c>
      <c r="B98" s="147" t="s">
        <v>329</v>
      </c>
      <c r="C98" s="147" t="s">
        <v>3</v>
      </c>
      <c r="D98" s="147" t="s">
        <v>51</v>
      </c>
      <c r="E98" s="147" t="s">
        <v>86</v>
      </c>
      <c r="F98" s="147"/>
      <c r="G98" s="147"/>
      <c r="H98" s="172">
        <f>H99</f>
        <v>1261600</v>
      </c>
      <c r="I98" s="172">
        <f t="shared" si="11"/>
        <v>1299400</v>
      </c>
      <c r="J98" s="172">
        <f t="shared" si="11"/>
        <v>1344400</v>
      </c>
      <c r="K98" s="116"/>
      <c r="L98" s="3"/>
      <c r="M98" s="3"/>
      <c r="N98" s="3"/>
      <c r="O98" s="3"/>
      <c r="P98" s="3"/>
      <c r="Q98" s="3"/>
      <c r="R98" s="3"/>
      <c r="S98" s="3"/>
    </row>
    <row r="99" spans="1:19" ht="18" customHeight="1">
      <c r="A99" s="140" t="s">
        <v>280</v>
      </c>
      <c r="B99" s="150" t="s">
        <v>329</v>
      </c>
      <c r="C99" s="150" t="s">
        <v>3</v>
      </c>
      <c r="D99" s="150" t="s">
        <v>51</v>
      </c>
      <c r="E99" s="150" t="s">
        <v>89</v>
      </c>
      <c r="F99" s="150"/>
      <c r="G99" s="150"/>
      <c r="H99" s="172">
        <f>H100</f>
        <v>1261600</v>
      </c>
      <c r="I99" s="172">
        <f t="shared" si="11"/>
        <v>1299400</v>
      </c>
      <c r="J99" s="172">
        <f t="shared" si="11"/>
        <v>1344400</v>
      </c>
      <c r="K99" s="116"/>
      <c r="L99" s="3"/>
      <c r="M99" s="3"/>
      <c r="N99" s="3"/>
      <c r="O99" s="3"/>
      <c r="P99" s="3"/>
      <c r="Q99" s="3"/>
      <c r="R99" s="3"/>
      <c r="S99" s="3"/>
    </row>
    <row r="100" spans="1:19" ht="26.25" customHeight="1">
      <c r="A100" s="140" t="s">
        <v>178</v>
      </c>
      <c r="B100" s="150" t="s">
        <v>329</v>
      </c>
      <c r="C100" s="150" t="s">
        <v>3</v>
      </c>
      <c r="D100" s="150" t="s">
        <v>51</v>
      </c>
      <c r="E100" s="150" t="s">
        <v>89</v>
      </c>
      <c r="F100" s="150">
        <v>244</v>
      </c>
      <c r="G100" s="150"/>
      <c r="H100" s="172">
        <f>H101+H102+H103</f>
        <v>1261600</v>
      </c>
      <c r="I100" s="172">
        <f>I101</f>
        <v>1299400</v>
      </c>
      <c r="J100" s="172">
        <f>J101</f>
        <v>1344400</v>
      </c>
      <c r="K100" s="116"/>
      <c r="L100" s="3"/>
      <c r="M100" s="3"/>
      <c r="N100" s="3"/>
      <c r="O100" s="3"/>
      <c r="P100" s="3"/>
      <c r="Q100" s="3"/>
      <c r="R100" s="3"/>
      <c r="S100" s="3"/>
    </row>
    <row r="101" spans="1:19" ht="29.25" customHeight="1">
      <c r="A101" s="140" t="s">
        <v>246</v>
      </c>
      <c r="B101" s="150" t="s">
        <v>329</v>
      </c>
      <c r="C101" s="150" t="s">
        <v>3</v>
      </c>
      <c r="D101" s="150" t="s">
        <v>51</v>
      </c>
      <c r="E101" s="150" t="s">
        <v>89</v>
      </c>
      <c r="F101" s="150">
        <v>244</v>
      </c>
      <c r="G101" s="150">
        <v>225</v>
      </c>
      <c r="H101" s="172">
        <v>1261600</v>
      </c>
      <c r="I101" s="172">
        <v>1299400</v>
      </c>
      <c r="J101" s="172">
        <v>1344400</v>
      </c>
      <c r="K101" s="116"/>
      <c r="L101" s="3"/>
      <c r="M101" s="3"/>
      <c r="N101" s="3"/>
      <c r="O101" s="3"/>
      <c r="P101" s="3"/>
      <c r="Q101" s="3"/>
      <c r="R101" s="3"/>
      <c r="S101" s="3"/>
    </row>
    <row r="102" spans="1:19" ht="19.5" customHeight="1" hidden="1">
      <c r="A102" s="140" t="s">
        <v>244</v>
      </c>
      <c r="B102" s="150" t="s">
        <v>329</v>
      </c>
      <c r="C102" s="150" t="s">
        <v>3</v>
      </c>
      <c r="D102" s="150" t="s">
        <v>51</v>
      </c>
      <c r="E102" s="150" t="s">
        <v>89</v>
      </c>
      <c r="F102" s="150">
        <v>244</v>
      </c>
      <c r="G102" s="150"/>
      <c r="H102" s="172"/>
      <c r="I102" s="172"/>
      <c r="J102" s="172"/>
      <c r="K102" s="116"/>
      <c r="L102" s="3"/>
      <c r="M102" s="3"/>
      <c r="N102" s="3"/>
      <c r="O102" s="3"/>
      <c r="P102" s="3"/>
      <c r="Q102" s="3"/>
      <c r="R102" s="3"/>
      <c r="S102" s="3"/>
    </row>
    <row r="103" spans="1:19" ht="25.5" customHeight="1" hidden="1">
      <c r="A103" s="140" t="s">
        <v>249</v>
      </c>
      <c r="B103" s="150" t="s">
        <v>329</v>
      </c>
      <c r="C103" s="150" t="s">
        <v>3</v>
      </c>
      <c r="D103" s="150" t="s">
        <v>51</v>
      </c>
      <c r="E103" s="150" t="s">
        <v>89</v>
      </c>
      <c r="F103" s="150">
        <v>244</v>
      </c>
      <c r="G103" s="150"/>
      <c r="H103" s="172"/>
      <c r="I103" s="172"/>
      <c r="J103" s="172"/>
      <c r="K103" s="116"/>
      <c r="L103" s="3"/>
      <c r="M103" s="3"/>
      <c r="N103" s="3"/>
      <c r="O103" s="3"/>
      <c r="P103" s="3"/>
      <c r="Q103" s="3"/>
      <c r="R103" s="3"/>
      <c r="S103" s="3"/>
    </row>
    <row r="104" spans="1:19" ht="41.25" customHeight="1" hidden="1">
      <c r="A104" s="142" t="s">
        <v>348</v>
      </c>
      <c r="B104" s="150" t="s">
        <v>329</v>
      </c>
      <c r="C104" s="150" t="str">
        <f>C103</f>
        <v>О4</v>
      </c>
      <c r="D104" s="150"/>
      <c r="E104" s="150" t="s">
        <v>349</v>
      </c>
      <c r="F104" s="150"/>
      <c r="G104" s="150"/>
      <c r="H104" s="172">
        <f aca="true" t="shared" si="12" ref="H104:J106">H105</f>
        <v>0</v>
      </c>
      <c r="I104" s="172">
        <f t="shared" si="12"/>
        <v>0</v>
      </c>
      <c r="J104" s="172">
        <f t="shared" si="12"/>
        <v>0</v>
      </c>
      <c r="K104" s="116"/>
      <c r="L104" s="3"/>
      <c r="M104" s="3"/>
      <c r="N104" s="3"/>
      <c r="O104" s="3"/>
      <c r="P104" s="3"/>
      <c r="Q104" s="3"/>
      <c r="R104" s="3"/>
      <c r="S104" s="3"/>
    </row>
    <row r="105" spans="1:19" ht="24.75" customHeight="1" hidden="1">
      <c r="A105" s="140" t="s">
        <v>345</v>
      </c>
      <c r="B105" s="150" t="s">
        <v>329</v>
      </c>
      <c r="C105" s="150" t="str">
        <f>C104</f>
        <v>О4</v>
      </c>
      <c r="D105" s="150">
        <v>12</v>
      </c>
      <c r="E105" s="150" t="s">
        <v>350</v>
      </c>
      <c r="F105" s="150" t="s">
        <v>351</v>
      </c>
      <c r="G105" s="150"/>
      <c r="H105" s="172">
        <f t="shared" si="12"/>
        <v>0</v>
      </c>
      <c r="I105" s="172">
        <f t="shared" si="12"/>
        <v>0</v>
      </c>
      <c r="J105" s="172">
        <f t="shared" si="12"/>
        <v>0</v>
      </c>
      <c r="K105" s="116"/>
      <c r="L105" s="3"/>
      <c r="M105" s="3"/>
      <c r="N105" s="3"/>
      <c r="O105" s="3"/>
      <c r="P105" s="3"/>
      <c r="Q105" s="3"/>
      <c r="R105" s="3"/>
      <c r="S105" s="3"/>
    </row>
    <row r="106" spans="1:19" ht="24" customHeight="1" hidden="1">
      <c r="A106" s="140" t="s">
        <v>346</v>
      </c>
      <c r="B106" s="150" t="s">
        <v>329</v>
      </c>
      <c r="C106" s="150" t="str">
        <f>C105</f>
        <v>О4</v>
      </c>
      <c r="D106" s="150">
        <v>12</v>
      </c>
      <c r="E106" s="150" t="s">
        <v>350</v>
      </c>
      <c r="F106" s="150" t="s">
        <v>352</v>
      </c>
      <c r="G106" s="150"/>
      <c r="H106" s="172">
        <f t="shared" si="12"/>
        <v>0</v>
      </c>
      <c r="I106" s="172">
        <f t="shared" si="12"/>
        <v>0</v>
      </c>
      <c r="J106" s="172">
        <f t="shared" si="12"/>
        <v>0</v>
      </c>
      <c r="K106" s="116"/>
      <c r="L106" s="3"/>
      <c r="M106" s="3"/>
      <c r="N106" s="3"/>
      <c r="O106" s="3"/>
      <c r="P106" s="3"/>
      <c r="Q106" s="3"/>
      <c r="R106" s="3"/>
      <c r="S106" s="3"/>
    </row>
    <row r="107" spans="1:19" ht="24.75" customHeight="1" hidden="1">
      <c r="A107" s="140" t="s">
        <v>347</v>
      </c>
      <c r="B107" s="150" t="s">
        <v>329</v>
      </c>
      <c r="C107" s="150" t="str">
        <f>C106</f>
        <v>О4</v>
      </c>
      <c r="D107" s="150">
        <v>12</v>
      </c>
      <c r="E107" s="150" t="s">
        <v>350</v>
      </c>
      <c r="F107" s="150" t="s">
        <v>353</v>
      </c>
      <c r="G107" s="150"/>
      <c r="H107" s="172"/>
      <c r="I107" s="172"/>
      <c r="J107" s="172"/>
      <c r="K107" s="116"/>
      <c r="L107" s="3"/>
      <c r="M107" s="3"/>
      <c r="N107" s="3"/>
      <c r="O107" s="3"/>
      <c r="P107" s="3"/>
      <c r="Q107" s="3"/>
      <c r="R107" s="3"/>
      <c r="S107" s="3"/>
    </row>
    <row r="108" spans="1:19" ht="24.75" customHeight="1">
      <c r="A108" s="140" t="s">
        <v>281</v>
      </c>
      <c r="B108" s="150" t="s">
        <v>329</v>
      </c>
      <c r="C108" s="150" t="s">
        <v>66</v>
      </c>
      <c r="D108" s="150" t="s">
        <v>2</v>
      </c>
      <c r="E108" s="150" t="s">
        <v>325</v>
      </c>
      <c r="F108" s="150"/>
      <c r="G108" s="150"/>
      <c r="H108" s="171">
        <f>H113+H109</f>
        <v>514042</v>
      </c>
      <c r="I108" s="171">
        <f>I113+I109</f>
        <v>513032</v>
      </c>
      <c r="J108" s="171">
        <f>J113+J109</f>
        <v>491042</v>
      </c>
      <c r="K108" s="116"/>
      <c r="L108" s="3"/>
      <c r="M108" s="3"/>
      <c r="N108" s="3"/>
      <c r="O108" s="3"/>
      <c r="P108" s="3"/>
      <c r="Q108" s="3"/>
      <c r="R108" s="3"/>
      <c r="S108" s="3"/>
    </row>
    <row r="109" spans="1:19" ht="37.5" customHeight="1">
      <c r="A109" s="139" t="s">
        <v>536</v>
      </c>
      <c r="B109" s="150" t="s">
        <v>329</v>
      </c>
      <c r="C109" s="150" t="s">
        <v>66</v>
      </c>
      <c r="D109" s="150"/>
      <c r="E109" s="150" t="s">
        <v>354</v>
      </c>
      <c r="F109" s="150" t="s">
        <v>351</v>
      </c>
      <c r="G109" s="150"/>
      <c r="H109" s="171">
        <f aca="true" t="shared" si="13" ref="H109:I111">H110</f>
        <v>57000</v>
      </c>
      <c r="I109" s="171">
        <f t="shared" si="13"/>
        <v>49590</v>
      </c>
      <c r="J109" s="171">
        <f>J110</f>
        <v>47000</v>
      </c>
      <c r="K109" s="116"/>
      <c r="L109" s="3"/>
      <c r="M109" s="3"/>
      <c r="N109" s="3"/>
      <c r="O109" s="3"/>
      <c r="P109" s="3"/>
      <c r="Q109" s="3"/>
      <c r="R109" s="3"/>
      <c r="S109" s="3"/>
    </row>
    <row r="110" spans="1:19" ht="24.75" customHeight="1">
      <c r="A110" s="140" t="s">
        <v>345</v>
      </c>
      <c r="B110" s="150" t="s">
        <v>329</v>
      </c>
      <c r="C110" s="150" t="s">
        <v>66</v>
      </c>
      <c r="D110" s="150" t="s">
        <v>12</v>
      </c>
      <c r="E110" s="150" t="s">
        <v>354</v>
      </c>
      <c r="F110" s="150" t="s">
        <v>352</v>
      </c>
      <c r="G110" s="150"/>
      <c r="H110" s="172">
        <f t="shared" si="13"/>
        <v>57000</v>
      </c>
      <c r="I110" s="172">
        <f t="shared" si="13"/>
        <v>49590</v>
      </c>
      <c r="J110" s="172">
        <f>J111</f>
        <v>47000</v>
      </c>
      <c r="K110" s="116"/>
      <c r="L110" s="3"/>
      <c r="M110" s="3"/>
      <c r="N110" s="3"/>
      <c r="O110" s="3"/>
      <c r="P110" s="3"/>
      <c r="Q110" s="3"/>
      <c r="R110" s="3"/>
      <c r="S110" s="3"/>
    </row>
    <row r="111" spans="1:19" ht="24.75" customHeight="1">
      <c r="A111" s="140" t="s">
        <v>346</v>
      </c>
      <c r="B111" s="150" t="s">
        <v>329</v>
      </c>
      <c r="C111" s="150" t="s">
        <v>66</v>
      </c>
      <c r="D111" s="150" t="s">
        <v>12</v>
      </c>
      <c r="E111" s="150" t="s">
        <v>354</v>
      </c>
      <c r="F111" s="150" t="s">
        <v>353</v>
      </c>
      <c r="G111" s="150"/>
      <c r="H111" s="172">
        <f t="shared" si="13"/>
        <v>57000</v>
      </c>
      <c r="I111" s="172">
        <f t="shared" si="13"/>
        <v>49590</v>
      </c>
      <c r="J111" s="172">
        <f>J112</f>
        <v>47000</v>
      </c>
      <c r="K111" s="116"/>
      <c r="L111" s="3"/>
      <c r="M111" s="3"/>
      <c r="N111" s="3"/>
      <c r="O111" s="3"/>
      <c r="P111" s="3"/>
      <c r="Q111" s="3"/>
      <c r="R111" s="3"/>
      <c r="S111" s="3"/>
    </row>
    <row r="112" spans="1:19" ht="24.75" customHeight="1">
      <c r="A112" s="140" t="s">
        <v>347</v>
      </c>
      <c r="B112" s="150" t="s">
        <v>329</v>
      </c>
      <c r="C112" s="150" t="s">
        <v>66</v>
      </c>
      <c r="D112" s="150" t="s">
        <v>12</v>
      </c>
      <c r="E112" s="150" t="s">
        <v>354</v>
      </c>
      <c r="F112" s="150" t="s">
        <v>353</v>
      </c>
      <c r="G112" s="150"/>
      <c r="H112" s="172">
        <v>57000</v>
      </c>
      <c r="I112" s="172">
        <v>49590</v>
      </c>
      <c r="J112" s="172">
        <v>47000</v>
      </c>
      <c r="K112" s="116"/>
      <c r="L112" s="3"/>
      <c r="M112" s="3"/>
      <c r="N112" s="3"/>
      <c r="O112" s="3"/>
      <c r="P112" s="3"/>
      <c r="Q112" s="3"/>
      <c r="R112" s="3"/>
      <c r="S112" s="3"/>
    </row>
    <row r="113" spans="1:19" ht="16.5" customHeight="1">
      <c r="A113" s="142" t="s">
        <v>154</v>
      </c>
      <c r="B113" s="147" t="s">
        <v>329</v>
      </c>
      <c r="C113" s="147" t="s">
        <v>66</v>
      </c>
      <c r="D113" s="147" t="s">
        <v>13</v>
      </c>
      <c r="E113" s="147" t="s">
        <v>349</v>
      </c>
      <c r="F113" s="147"/>
      <c r="G113" s="147"/>
      <c r="H113" s="171">
        <f>H114+H123</f>
        <v>457042</v>
      </c>
      <c r="I113" s="171">
        <f>I114+I123</f>
        <v>463442</v>
      </c>
      <c r="J113" s="171">
        <f>J114+J123</f>
        <v>444042</v>
      </c>
      <c r="K113" s="116"/>
      <c r="L113" s="3"/>
      <c r="M113" s="3"/>
      <c r="N113" s="3"/>
      <c r="O113" s="3"/>
      <c r="P113" s="3"/>
      <c r="Q113" s="3"/>
      <c r="R113" s="3"/>
      <c r="S113" s="3"/>
    </row>
    <row r="114" spans="1:19" ht="26.25" customHeight="1">
      <c r="A114" s="142" t="s">
        <v>507</v>
      </c>
      <c r="B114" s="147" t="s">
        <v>329</v>
      </c>
      <c r="C114" s="147" t="s">
        <v>66</v>
      </c>
      <c r="D114" s="147" t="s">
        <v>13</v>
      </c>
      <c r="E114" s="147" t="s">
        <v>356</v>
      </c>
      <c r="F114" s="147"/>
      <c r="G114" s="147" t="s">
        <v>121</v>
      </c>
      <c r="H114" s="171">
        <f>H116</f>
        <v>53000</v>
      </c>
      <c r="I114" s="171">
        <f>I116</f>
        <v>59400</v>
      </c>
      <c r="J114" s="171">
        <f>J116</f>
        <v>40000</v>
      </c>
      <c r="K114" s="116"/>
      <c r="L114" s="3"/>
      <c r="M114" s="3"/>
      <c r="N114" s="3"/>
      <c r="O114" s="3"/>
      <c r="P114" s="3"/>
      <c r="Q114" s="3"/>
      <c r="R114" s="3"/>
      <c r="S114" s="3"/>
    </row>
    <row r="115" spans="1:19" ht="30" customHeight="1">
      <c r="A115" s="140" t="s">
        <v>172</v>
      </c>
      <c r="B115" s="150" t="s">
        <v>329</v>
      </c>
      <c r="C115" s="150" t="s">
        <v>66</v>
      </c>
      <c r="D115" s="150" t="s">
        <v>13</v>
      </c>
      <c r="E115" s="150" t="s">
        <v>356</v>
      </c>
      <c r="F115" s="157">
        <v>200</v>
      </c>
      <c r="G115" s="147" t="s">
        <v>121</v>
      </c>
      <c r="H115" s="171">
        <f aca="true" t="shared" si="14" ref="H115:J116">H116</f>
        <v>53000</v>
      </c>
      <c r="I115" s="171">
        <f t="shared" si="14"/>
        <v>59400</v>
      </c>
      <c r="J115" s="171">
        <f t="shared" si="14"/>
        <v>40000</v>
      </c>
      <c r="K115" s="116"/>
      <c r="L115" s="3"/>
      <c r="M115" s="3"/>
      <c r="N115" s="3"/>
      <c r="O115" s="3"/>
      <c r="P115" s="3"/>
      <c r="Q115" s="3"/>
      <c r="R115" s="3"/>
      <c r="S115" s="3"/>
    </row>
    <row r="116" spans="1:19" ht="33.75" customHeight="1">
      <c r="A116" s="140" t="s">
        <v>173</v>
      </c>
      <c r="B116" s="150" t="s">
        <v>329</v>
      </c>
      <c r="C116" s="150" t="s">
        <v>66</v>
      </c>
      <c r="D116" s="150" t="s">
        <v>13</v>
      </c>
      <c r="E116" s="150" t="s">
        <v>356</v>
      </c>
      <c r="F116" s="157">
        <v>240</v>
      </c>
      <c r="G116" s="147"/>
      <c r="H116" s="172">
        <f t="shared" si="14"/>
        <v>53000</v>
      </c>
      <c r="I116" s="172">
        <f t="shared" si="14"/>
        <v>59400</v>
      </c>
      <c r="J116" s="172">
        <f t="shared" si="14"/>
        <v>40000</v>
      </c>
      <c r="K116" s="116"/>
      <c r="L116" s="3"/>
      <c r="M116" s="3"/>
      <c r="N116" s="3"/>
      <c r="O116" s="3"/>
      <c r="P116" s="3"/>
      <c r="Q116" s="3"/>
      <c r="R116" s="3"/>
      <c r="S116" s="3"/>
    </row>
    <row r="117" spans="1:19" ht="24.75" customHeight="1">
      <c r="A117" s="140" t="s">
        <v>282</v>
      </c>
      <c r="B117" s="150" t="s">
        <v>329</v>
      </c>
      <c r="C117" s="150" t="s">
        <v>66</v>
      </c>
      <c r="D117" s="150" t="s">
        <v>13</v>
      </c>
      <c r="E117" s="150" t="s">
        <v>356</v>
      </c>
      <c r="F117" s="152">
        <v>244</v>
      </c>
      <c r="G117" s="150" t="s">
        <v>121</v>
      </c>
      <c r="H117" s="172">
        <f>36000+H122</f>
        <v>53000</v>
      </c>
      <c r="I117" s="172">
        <f>I118+I119+I120+I121+I122</f>
        <v>59400</v>
      </c>
      <c r="J117" s="172">
        <f>J118+J119+J120+J121+J122</f>
        <v>40000</v>
      </c>
      <c r="K117" s="116"/>
      <c r="L117" s="3"/>
      <c r="M117" s="3"/>
      <c r="N117" s="3"/>
      <c r="O117" s="3"/>
      <c r="P117" s="3"/>
      <c r="Q117" s="3"/>
      <c r="R117" s="3"/>
      <c r="S117" s="3"/>
    </row>
    <row r="118" spans="1:19" ht="12.75" hidden="1">
      <c r="A118" s="140" t="s">
        <v>245</v>
      </c>
      <c r="B118" s="150" t="s">
        <v>329</v>
      </c>
      <c r="C118" s="150" t="s">
        <v>66</v>
      </c>
      <c r="D118" s="150" t="s">
        <v>13</v>
      </c>
      <c r="E118" s="150" t="s">
        <v>356</v>
      </c>
      <c r="F118" s="152">
        <v>244</v>
      </c>
      <c r="G118" s="150">
        <v>223</v>
      </c>
      <c r="H118" s="172"/>
      <c r="I118" s="172"/>
      <c r="J118" s="172"/>
      <c r="K118" s="116"/>
      <c r="L118" s="3"/>
      <c r="M118" s="3"/>
      <c r="N118" s="3"/>
      <c r="O118" s="3"/>
      <c r="P118" s="3"/>
      <c r="Q118" s="3"/>
      <c r="R118" s="3"/>
      <c r="S118" s="3"/>
    </row>
    <row r="119" spans="1:19" ht="26.25" customHeight="1" hidden="1">
      <c r="A119" s="140" t="s">
        <v>246</v>
      </c>
      <c r="B119" s="150" t="s">
        <v>329</v>
      </c>
      <c r="C119" s="150" t="s">
        <v>66</v>
      </c>
      <c r="D119" s="150" t="s">
        <v>13</v>
      </c>
      <c r="E119" s="150" t="s">
        <v>356</v>
      </c>
      <c r="F119" s="152">
        <v>244</v>
      </c>
      <c r="G119" s="150">
        <v>225</v>
      </c>
      <c r="H119" s="172"/>
      <c r="I119" s="172"/>
      <c r="J119" s="172"/>
      <c r="K119" s="116"/>
      <c r="L119" s="3"/>
      <c r="M119" s="3"/>
      <c r="N119" s="3"/>
      <c r="O119" s="3"/>
      <c r="P119" s="3"/>
      <c r="Q119" s="3"/>
      <c r="R119" s="3"/>
      <c r="S119" s="3"/>
    </row>
    <row r="120" spans="1:19" ht="18.75" customHeight="1" hidden="1">
      <c r="A120" s="140" t="s">
        <v>247</v>
      </c>
      <c r="B120" s="150" t="s">
        <v>329</v>
      </c>
      <c r="C120" s="150" t="s">
        <v>66</v>
      </c>
      <c r="D120" s="150" t="s">
        <v>13</v>
      </c>
      <c r="E120" s="150" t="s">
        <v>356</v>
      </c>
      <c r="F120" s="152">
        <v>244</v>
      </c>
      <c r="G120" s="150">
        <v>226</v>
      </c>
      <c r="H120" s="172"/>
      <c r="I120" s="172">
        <v>10000</v>
      </c>
      <c r="J120" s="172">
        <v>15000</v>
      </c>
      <c r="K120" s="116"/>
      <c r="L120" s="3"/>
      <c r="M120" s="3"/>
      <c r="N120" s="3"/>
      <c r="O120" s="3"/>
      <c r="P120" s="3"/>
      <c r="Q120" s="3"/>
      <c r="R120" s="3"/>
      <c r="S120" s="3"/>
    </row>
    <row r="121" spans="1:19" ht="23.25" customHeight="1" hidden="1">
      <c r="A121" s="140" t="s">
        <v>424</v>
      </c>
      <c r="B121" s="150" t="s">
        <v>329</v>
      </c>
      <c r="C121" s="150" t="s">
        <v>66</v>
      </c>
      <c r="D121" s="150" t="s">
        <v>13</v>
      </c>
      <c r="E121" s="150" t="s">
        <v>356</v>
      </c>
      <c r="F121" s="152">
        <v>244</v>
      </c>
      <c r="G121" s="150">
        <v>340</v>
      </c>
      <c r="H121" s="172">
        <v>39900</v>
      </c>
      <c r="I121" s="172">
        <v>34700</v>
      </c>
      <c r="J121" s="172"/>
      <c r="K121" s="116"/>
      <c r="L121" s="3"/>
      <c r="M121" s="3"/>
      <c r="N121" s="3"/>
      <c r="O121" s="3"/>
      <c r="P121" s="3"/>
      <c r="Q121" s="3"/>
      <c r="R121" s="3"/>
      <c r="S121" s="3"/>
    </row>
    <row r="122" spans="1:19" ht="23.25" customHeight="1" hidden="1">
      <c r="A122" s="140" t="s">
        <v>249</v>
      </c>
      <c r="B122" s="150" t="s">
        <v>329</v>
      </c>
      <c r="C122" s="150" t="s">
        <v>66</v>
      </c>
      <c r="D122" s="150" t="s">
        <v>13</v>
      </c>
      <c r="E122" s="150" t="s">
        <v>356</v>
      </c>
      <c r="F122" s="152">
        <v>244</v>
      </c>
      <c r="G122" s="147"/>
      <c r="H122" s="172">
        <v>17000</v>
      </c>
      <c r="I122" s="172">
        <v>14700</v>
      </c>
      <c r="J122" s="172">
        <v>25000</v>
      </c>
      <c r="K122" s="116"/>
      <c r="L122" s="3"/>
      <c r="M122" s="3"/>
      <c r="N122" s="3"/>
      <c r="O122" s="3"/>
      <c r="P122" s="3"/>
      <c r="Q122" s="3"/>
      <c r="R122" s="3"/>
      <c r="S122" s="3"/>
    </row>
    <row r="123" spans="1:19" ht="28.5" customHeight="1">
      <c r="A123" s="142" t="s">
        <v>177</v>
      </c>
      <c r="B123" s="147" t="s">
        <v>329</v>
      </c>
      <c r="C123" s="147" t="s">
        <v>66</v>
      </c>
      <c r="D123" s="147" t="s">
        <v>13</v>
      </c>
      <c r="E123" s="147" t="s">
        <v>357</v>
      </c>
      <c r="F123" s="157">
        <v>200</v>
      </c>
      <c r="G123" s="147"/>
      <c r="H123" s="171">
        <f>H124</f>
        <v>404042</v>
      </c>
      <c r="I123" s="171">
        <f>I124</f>
        <v>404042</v>
      </c>
      <c r="J123" s="171">
        <f>J124</f>
        <v>404042</v>
      </c>
      <c r="K123" s="116"/>
      <c r="L123" s="3"/>
      <c r="M123" s="3"/>
      <c r="N123" s="3"/>
      <c r="O123" s="3"/>
      <c r="P123" s="3"/>
      <c r="Q123" s="3"/>
      <c r="R123" s="3"/>
      <c r="S123" s="3"/>
    </row>
    <row r="124" spans="1:19" ht="29.25" customHeight="1">
      <c r="A124" s="140" t="s">
        <v>173</v>
      </c>
      <c r="B124" s="150" t="s">
        <v>329</v>
      </c>
      <c r="C124" s="150" t="s">
        <v>66</v>
      </c>
      <c r="D124" s="150" t="s">
        <v>13</v>
      </c>
      <c r="E124" s="150" t="s">
        <v>357</v>
      </c>
      <c r="F124" s="152">
        <v>240</v>
      </c>
      <c r="G124" s="150"/>
      <c r="H124" s="172">
        <f>H125+H126</f>
        <v>404042</v>
      </c>
      <c r="I124" s="172">
        <f>I125+I126</f>
        <v>404042</v>
      </c>
      <c r="J124" s="172">
        <f>J125+J126</f>
        <v>404042</v>
      </c>
      <c r="K124" s="116"/>
      <c r="L124" s="3"/>
      <c r="M124" s="3"/>
      <c r="N124" s="3"/>
      <c r="O124" s="3"/>
      <c r="P124" s="3"/>
      <c r="Q124" s="3"/>
      <c r="R124" s="3"/>
      <c r="S124" s="3"/>
    </row>
    <row r="125" spans="1:19" ht="24" customHeight="1">
      <c r="A125" s="140" t="s">
        <v>178</v>
      </c>
      <c r="B125" s="150" t="s">
        <v>329</v>
      </c>
      <c r="C125" s="150" t="s">
        <v>66</v>
      </c>
      <c r="D125" s="150" t="s">
        <v>13</v>
      </c>
      <c r="E125" s="150" t="s">
        <v>357</v>
      </c>
      <c r="F125" s="152">
        <v>244</v>
      </c>
      <c r="G125" s="150"/>
      <c r="H125" s="172">
        <v>400000</v>
      </c>
      <c r="I125" s="172">
        <v>400000</v>
      </c>
      <c r="J125" s="172">
        <v>400000</v>
      </c>
      <c r="K125" s="116"/>
      <c r="L125" s="3"/>
      <c r="M125" s="3"/>
      <c r="N125" s="3"/>
      <c r="O125" s="3"/>
      <c r="P125" s="3"/>
      <c r="Q125" s="3"/>
      <c r="R125" s="3"/>
      <c r="S125" s="3"/>
    </row>
    <row r="126" spans="1:19" ht="51.75" customHeight="1">
      <c r="A126" s="140" t="s">
        <v>454</v>
      </c>
      <c r="B126" s="150" t="s">
        <v>329</v>
      </c>
      <c r="C126" s="150" t="s">
        <v>66</v>
      </c>
      <c r="D126" s="150" t="s">
        <v>13</v>
      </c>
      <c r="E126" s="150" t="s">
        <v>357</v>
      </c>
      <c r="F126" s="152">
        <v>244</v>
      </c>
      <c r="G126" s="150"/>
      <c r="H126" s="172">
        <f>4040+2</f>
        <v>4042</v>
      </c>
      <c r="I126" s="172">
        <v>4042</v>
      </c>
      <c r="J126" s="172">
        <v>4042</v>
      </c>
      <c r="K126" s="116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158" t="s">
        <v>42</v>
      </c>
      <c r="B127" s="147" t="s">
        <v>329</v>
      </c>
      <c r="C127" s="147">
        <v>10</v>
      </c>
      <c r="D127" s="147" t="s">
        <v>2</v>
      </c>
      <c r="E127" s="147" t="s">
        <v>91</v>
      </c>
      <c r="F127" s="147"/>
      <c r="G127" s="147" t="s">
        <v>121</v>
      </c>
      <c r="H127" s="171">
        <f>H128</f>
        <v>110600</v>
      </c>
      <c r="I127" s="171">
        <f aca="true" t="shared" si="15" ref="I127:J130">I128</f>
        <v>96000</v>
      </c>
      <c r="J127" s="171">
        <f t="shared" si="15"/>
        <v>91200</v>
      </c>
      <c r="K127" s="116"/>
      <c r="L127" s="3"/>
      <c r="M127" s="3"/>
      <c r="N127" s="3"/>
      <c r="O127" s="3"/>
      <c r="P127" s="3"/>
      <c r="Q127" s="3"/>
      <c r="R127" s="3"/>
      <c r="S127" s="3"/>
    </row>
    <row r="128" spans="1:19" ht="18" customHeight="1">
      <c r="A128" s="140" t="s">
        <v>44</v>
      </c>
      <c r="B128" s="150" t="s">
        <v>329</v>
      </c>
      <c r="C128" s="150">
        <v>10</v>
      </c>
      <c r="D128" s="150" t="s">
        <v>1</v>
      </c>
      <c r="E128" s="150" t="s">
        <v>92</v>
      </c>
      <c r="F128" s="150">
        <v>300</v>
      </c>
      <c r="G128" s="150" t="s">
        <v>121</v>
      </c>
      <c r="H128" s="172">
        <f>H129</f>
        <v>110600</v>
      </c>
      <c r="I128" s="172">
        <f t="shared" si="15"/>
        <v>96000</v>
      </c>
      <c r="J128" s="172">
        <f t="shared" si="15"/>
        <v>91200</v>
      </c>
      <c r="K128" s="61"/>
      <c r="L128" s="3"/>
      <c r="M128" s="3"/>
      <c r="N128" s="3"/>
      <c r="O128" s="3"/>
      <c r="P128" s="3"/>
      <c r="Q128" s="3"/>
      <c r="R128" s="3"/>
      <c r="S128" s="3"/>
    </row>
    <row r="129" spans="1:19" ht="15.75" customHeight="1">
      <c r="A129" s="140" t="s">
        <v>283</v>
      </c>
      <c r="B129" s="150" t="s">
        <v>329</v>
      </c>
      <c r="C129" s="150">
        <v>10</v>
      </c>
      <c r="D129" s="150" t="s">
        <v>1</v>
      </c>
      <c r="E129" s="150" t="s">
        <v>92</v>
      </c>
      <c r="F129" s="150">
        <v>310</v>
      </c>
      <c r="G129" s="150" t="s">
        <v>121</v>
      </c>
      <c r="H129" s="172">
        <f>H130</f>
        <v>110600</v>
      </c>
      <c r="I129" s="172">
        <f t="shared" si="15"/>
        <v>96000</v>
      </c>
      <c r="J129" s="172">
        <f t="shared" si="15"/>
        <v>91200</v>
      </c>
      <c r="K129" s="61"/>
      <c r="L129" s="3"/>
      <c r="M129" s="3"/>
      <c r="N129" s="3"/>
      <c r="O129" s="3"/>
      <c r="P129" s="3"/>
      <c r="Q129" s="3"/>
      <c r="R129" s="3"/>
      <c r="S129" s="3"/>
    </row>
    <row r="130" spans="1:19" ht="27" customHeight="1">
      <c r="A130" s="140" t="s">
        <v>45</v>
      </c>
      <c r="B130" s="150" t="s">
        <v>329</v>
      </c>
      <c r="C130" s="150">
        <v>10</v>
      </c>
      <c r="D130" s="150" t="s">
        <v>1</v>
      </c>
      <c r="E130" s="150" t="s">
        <v>92</v>
      </c>
      <c r="F130" s="150">
        <v>300</v>
      </c>
      <c r="G130" s="150" t="s">
        <v>121</v>
      </c>
      <c r="H130" s="172">
        <f>H131</f>
        <v>110600</v>
      </c>
      <c r="I130" s="172">
        <f t="shared" si="15"/>
        <v>96000</v>
      </c>
      <c r="J130" s="172">
        <f t="shared" si="15"/>
        <v>91200</v>
      </c>
      <c r="K130" s="61"/>
      <c r="L130" s="3"/>
      <c r="M130" s="3"/>
      <c r="N130" s="3"/>
      <c r="O130" s="3"/>
      <c r="P130" s="3"/>
      <c r="Q130" s="3"/>
      <c r="R130" s="3"/>
      <c r="S130" s="3"/>
    </row>
    <row r="131" spans="1:19" ht="29.25" customHeight="1">
      <c r="A131" s="140" t="s">
        <v>284</v>
      </c>
      <c r="B131" s="150" t="s">
        <v>329</v>
      </c>
      <c r="C131" s="150">
        <v>10</v>
      </c>
      <c r="D131" s="150" t="s">
        <v>1</v>
      </c>
      <c r="E131" s="150" t="s">
        <v>92</v>
      </c>
      <c r="F131" s="150">
        <v>310</v>
      </c>
      <c r="G131" s="150">
        <v>260</v>
      </c>
      <c r="H131" s="172">
        <f>H132</f>
        <v>110600</v>
      </c>
      <c r="I131" s="172">
        <f>I132</f>
        <v>96000</v>
      </c>
      <c r="J131" s="172">
        <f>J132</f>
        <v>91200</v>
      </c>
      <c r="K131" s="61"/>
      <c r="L131" s="3"/>
      <c r="M131" s="3"/>
      <c r="N131" s="3"/>
      <c r="O131" s="3"/>
      <c r="P131" s="3"/>
      <c r="Q131" s="3"/>
      <c r="R131" s="3"/>
      <c r="S131" s="3"/>
    </row>
    <row r="132" spans="1:19" ht="36.75" customHeight="1">
      <c r="A132" s="140" t="s">
        <v>285</v>
      </c>
      <c r="B132" s="150" t="s">
        <v>329</v>
      </c>
      <c r="C132" s="150">
        <v>10</v>
      </c>
      <c r="D132" s="150" t="s">
        <v>1</v>
      </c>
      <c r="E132" s="150" t="s">
        <v>92</v>
      </c>
      <c r="F132" s="150">
        <v>312</v>
      </c>
      <c r="G132" s="150">
        <v>263</v>
      </c>
      <c r="H132" s="172">
        <v>110600</v>
      </c>
      <c r="I132" s="172">
        <v>96000</v>
      </c>
      <c r="J132" s="172">
        <v>91200</v>
      </c>
      <c r="K132" s="125"/>
      <c r="L132" s="3"/>
      <c r="M132" s="3"/>
      <c r="N132" s="3"/>
      <c r="O132" s="3"/>
      <c r="P132" s="3"/>
      <c r="Q132" s="3"/>
      <c r="R132" s="3"/>
      <c r="S132" s="3"/>
    </row>
    <row r="133" spans="1:19" ht="23.25" customHeight="1">
      <c r="A133" s="142" t="s">
        <v>179</v>
      </c>
      <c r="B133" s="147" t="s">
        <v>329</v>
      </c>
      <c r="C133" s="147">
        <v>11</v>
      </c>
      <c r="D133" s="147" t="s">
        <v>2</v>
      </c>
      <c r="E133" s="147" t="s">
        <v>180</v>
      </c>
      <c r="F133" s="147"/>
      <c r="G133" s="147" t="s">
        <v>121</v>
      </c>
      <c r="H133" s="180">
        <f>H134</f>
        <v>79800</v>
      </c>
      <c r="I133" s="180">
        <f>I134</f>
        <v>69000</v>
      </c>
      <c r="J133" s="180">
        <f>J134</f>
        <v>30000</v>
      </c>
      <c r="K133" s="116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148" t="s">
        <v>181</v>
      </c>
      <c r="B134" s="150" t="s">
        <v>329</v>
      </c>
      <c r="C134" s="150">
        <v>11</v>
      </c>
      <c r="D134" s="150" t="s">
        <v>12</v>
      </c>
      <c r="E134" s="150" t="s">
        <v>182</v>
      </c>
      <c r="F134" s="150"/>
      <c r="G134" s="150" t="s">
        <v>121</v>
      </c>
      <c r="H134" s="172">
        <f>H137</f>
        <v>79800</v>
      </c>
      <c r="I134" s="172">
        <f>I137</f>
        <v>69000</v>
      </c>
      <c r="J134" s="172">
        <f>J137</f>
        <v>30000</v>
      </c>
      <c r="K134" s="116"/>
      <c r="L134" s="3"/>
      <c r="M134" s="3"/>
      <c r="N134" s="3"/>
      <c r="O134" s="3"/>
      <c r="P134" s="3"/>
      <c r="Q134" s="3"/>
      <c r="R134" s="3"/>
      <c r="S134" s="3"/>
    </row>
    <row r="135" spans="1:19" ht="32.25" customHeight="1">
      <c r="A135" s="140" t="s">
        <v>183</v>
      </c>
      <c r="B135" s="150" t="s">
        <v>329</v>
      </c>
      <c r="C135" s="150">
        <v>11</v>
      </c>
      <c r="D135" s="150" t="s">
        <v>12</v>
      </c>
      <c r="E135" s="150" t="s">
        <v>184</v>
      </c>
      <c r="F135" s="150"/>
      <c r="G135" s="150" t="s">
        <v>121</v>
      </c>
      <c r="H135" s="172">
        <f>H136</f>
        <v>79800</v>
      </c>
      <c r="I135" s="172">
        <f aca="true" t="shared" si="16" ref="I135:J137">I136</f>
        <v>69000</v>
      </c>
      <c r="J135" s="172">
        <f t="shared" si="16"/>
        <v>30000</v>
      </c>
      <c r="K135" s="116"/>
      <c r="L135" s="3"/>
      <c r="M135" s="3"/>
      <c r="N135" s="3"/>
      <c r="O135" s="3"/>
      <c r="P135" s="3"/>
      <c r="Q135" s="3"/>
      <c r="R135" s="3"/>
      <c r="S135" s="3"/>
    </row>
    <row r="136" spans="1:19" ht="28.5" customHeight="1">
      <c r="A136" s="140" t="s">
        <v>172</v>
      </c>
      <c r="B136" s="150" t="s">
        <v>329</v>
      </c>
      <c r="C136" s="150">
        <v>11</v>
      </c>
      <c r="D136" s="150" t="s">
        <v>12</v>
      </c>
      <c r="E136" s="150" t="s">
        <v>184</v>
      </c>
      <c r="F136" s="150">
        <v>200</v>
      </c>
      <c r="G136" s="150"/>
      <c r="H136" s="172">
        <f>H137</f>
        <v>79800</v>
      </c>
      <c r="I136" s="172">
        <f t="shared" si="16"/>
        <v>69000</v>
      </c>
      <c r="J136" s="172">
        <f t="shared" si="16"/>
        <v>30000</v>
      </c>
      <c r="K136" s="116"/>
      <c r="L136" s="3"/>
      <c r="M136" s="3"/>
      <c r="N136" s="3"/>
      <c r="O136" s="3"/>
      <c r="P136" s="3"/>
      <c r="Q136" s="3"/>
      <c r="R136" s="3"/>
      <c r="S136" s="3"/>
    </row>
    <row r="137" spans="1:19" ht="29.25" customHeight="1">
      <c r="A137" s="140" t="s">
        <v>173</v>
      </c>
      <c r="B137" s="150" t="s">
        <v>329</v>
      </c>
      <c r="C137" s="150">
        <v>11</v>
      </c>
      <c r="D137" s="150" t="s">
        <v>12</v>
      </c>
      <c r="E137" s="150" t="s">
        <v>184</v>
      </c>
      <c r="F137" s="150">
        <v>350</v>
      </c>
      <c r="G137" s="177"/>
      <c r="H137" s="172">
        <f>H138</f>
        <v>79800</v>
      </c>
      <c r="I137" s="172">
        <f t="shared" si="16"/>
        <v>69000</v>
      </c>
      <c r="J137" s="172">
        <f t="shared" si="16"/>
        <v>30000</v>
      </c>
      <c r="K137" s="116"/>
      <c r="L137" s="3"/>
      <c r="M137" s="3"/>
      <c r="N137" s="3"/>
      <c r="O137" s="3"/>
      <c r="P137" s="3"/>
      <c r="Q137" s="3"/>
      <c r="R137" s="3"/>
      <c r="S137" s="3"/>
    </row>
    <row r="138" spans="1:19" ht="28.5" customHeight="1">
      <c r="A138" s="140" t="s">
        <v>178</v>
      </c>
      <c r="B138" s="150" t="s">
        <v>329</v>
      </c>
      <c r="C138" s="150">
        <v>11</v>
      </c>
      <c r="D138" s="150" t="s">
        <v>12</v>
      </c>
      <c r="E138" s="150" t="s">
        <v>184</v>
      </c>
      <c r="F138" s="150">
        <v>350</v>
      </c>
      <c r="G138" s="150" t="s">
        <v>121</v>
      </c>
      <c r="H138" s="172">
        <v>79800</v>
      </c>
      <c r="I138" s="172">
        <v>69000</v>
      </c>
      <c r="J138" s="172">
        <v>30000</v>
      </c>
      <c r="K138" s="116"/>
      <c r="L138" s="3"/>
      <c r="M138" s="3"/>
      <c r="N138" s="3"/>
      <c r="O138" s="3"/>
      <c r="P138" s="3"/>
      <c r="Q138" s="3"/>
      <c r="R138" s="3"/>
      <c r="S138" s="3"/>
    </row>
    <row r="139" spans="1:19" ht="21.75" customHeight="1">
      <c r="A139" s="140"/>
      <c r="B139" s="147"/>
      <c r="C139" s="150"/>
      <c r="D139" s="150"/>
      <c r="E139" s="150"/>
      <c r="F139" s="150"/>
      <c r="G139" s="150"/>
      <c r="H139" s="171"/>
      <c r="I139" s="171"/>
      <c r="J139" s="171"/>
      <c r="K139" s="116"/>
      <c r="L139" s="3"/>
      <c r="M139" s="3"/>
      <c r="N139" s="3"/>
      <c r="O139" s="3"/>
      <c r="P139" s="3"/>
      <c r="Q139" s="3"/>
      <c r="R139" s="3"/>
      <c r="S139" s="3"/>
    </row>
    <row r="140" spans="1:19" ht="21.75" customHeight="1">
      <c r="A140" s="142" t="s">
        <v>303</v>
      </c>
      <c r="B140" s="147" t="s">
        <v>329</v>
      </c>
      <c r="C140" s="147">
        <v>13</v>
      </c>
      <c r="D140" s="147" t="s">
        <v>2</v>
      </c>
      <c r="E140" s="147" t="s">
        <v>180</v>
      </c>
      <c r="F140" s="147"/>
      <c r="G140" s="147"/>
      <c r="H140" s="171">
        <f aca="true" t="shared" si="17" ref="H140:J142">H141</f>
        <v>0</v>
      </c>
      <c r="I140" s="171">
        <f t="shared" si="17"/>
        <v>1000</v>
      </c>
      <c r="J140" s="171">
        <f t="shared" si="17"/>
        <v>1000</v>
      </c>
      <c r="K140" s="116"/>
      <c r="L140" s="3"/>
      <c r="M140" s="3"/>
      <c r="N140" s="3"/>
      <c r="O140" s="3"/>
      <c r="P140" s="3"/>
      <c r="Q140" s="3"/>
      <c r="R140" s="3"/>
      <c r="S140" s="3"/>
    </row>
    <row r="141" spans="1:19" ht="21.75" customHeight="1">
      <c r="A141" s="142" t="s">
        <v>302</v>
      </c>
      <c r="B141" s="147" t="s">
        <v>329</v>
      </c>
      <c r="C141" s="147">
        <v>13</v>
      </c>
      <c r="D141" s="147" t="s">
        <v>1</v>
      </c>
      <c r="E141" s="147" t="s">
        <v>180</v>
      </c>
      <c r="F141" s="150"/>
      <c r="G141" s="150"/>
      <c r="H141" s="172">
        <f t="shared" si="17"/>
        <v>0</v>
      </c>
      <c r="I141" s="172">
        <f t="shared" si="17"/>
        <v>1000</v>
      </c>
      <c r="J141" s="172">
        <f t="shared" si="17"/>
        <v>1000</v>
      </c>
      <c r="K141" s="116"/>
      <c r="L141" s="3"/>
      <c r="M141" s="3"/>
      <c r="N141" s="3"/>
      <c r="O141" s="3"/>
      <c r="P141" s="3"/>
      <c r="Q141" s="3"/>
      <c r="R141" s="3"/>
      <c r="S141" s="3"/>
    </row>
    <row r="142" spans="1:19" ht="21.75" customHeight="1">
      <c r="A142" s="140" t="s">
        <v>301</v>
      </c>
      <c r="B142" s="150" t="s">
        <v>329</v>
      </c>
      <c r="C142" s="150">
        <v>13</v>
      </c>
      <c r="D142" s="150" t="s">
        <v>1</v>
      </c>
      <c r="E142" s="150" t="s">
        <v>180</v>
      </c>
      <c r="F142" s="150">
        <v>700</v>
      </c>
      <c r="G142" s="150"/>
      <c r="H142" s="172">
        <f t="shared" si="17"/>
        <v>0</v>
      </c>
      <c r="I142" s="172">
        <f t="shared" si="17"/>
        <v>1000</v>
      </c>
      <c r="J142" s="172">
        <f t="shared" si="17"/>
        <v>1000</v>
      </c>
      <c r="K142" s="116"/>
      <c r="L142" s="3"/>
      <c r="M142" s="3"/>
      <c r="N142" s="3"/>
      <c r="O142" s="3"/>
      <c r="P142" s="3"/>
      <c r="Q142" s="3"/>
      <c r="R142" s="3"/>
      <c r="S142" s="3"/>
    </row>
    <row r="143" spans="1:19" ht="21.75" customHeight="1">
      <c r="A143" s="140" t="s">
        <v>304</v>
      </c>
      <c r="B143" s="150" t="s">
        <v>329</v>
      </c>
      <c r="C143" s="150">
        <v>13</v>
      </c>
      <c r="D143" s="150" t="s">
        <v>1</v>
      </c>
      <c r="E143" s="150" t="s">
        <v>358</v>
      </c>
      <c r="F143" s="150">
        <v>730</v>
      </c>
      <c r="G143" s="150"/>
      <c r="H143" s="172">
        <v>0</v>
      </c>
      <c r="I143" s="172">
        <v>1000</v>
      </c>
      <c r="J143" s="172">
        <v>1000</v>
      </c>
      <c r="K143" s="116"/>
      <c r="L143" s="3"/>
      <c r="M143" s="3"/>
      <c r="N143" s="3"/>
      <c r="O143" s="3"/>
      <c r="P143" s="3"/>
      <c r="Q143" s="3"/>
      <c r="R143" s="3"/>
      <c r="S143" s="3"/>
    </row>
    <row r="144" spans="1:19" ht="21.75" customHeight="1" hidden="1">
      <c r="A144" s="140" t="s">
        <v>305</v>
      </c>
      <c r="B144" s="150" t="s">
        <v>329</v>
      </c>
      <c r="C144" s="150">
        <v>13</v>
      </c>
      <c r="D144" s="150" t="s">
        <v>1</v>
      </c>
      <c r="E144" s="150" t="s">
        <v>358</v>
      </c>
      <c r="F144" s="150">
        <v>731</v>
      </c>
      <c r="G144" s="150"/>
      <c r="H144" s="171"/>
      <c r="I144" s="172"/>
      <c r="J144" s="172"/>
      <c r="K144" s="116"/>
      <c r="L144" s="3"/>
      <c r="M144" s="3"/>
      <c r="N144" s="3"/>
      <c r="O144" s="3"/>
      <c r="P144" s="3"/>
      <c r="Q144" s="3"/>
      <c r="R144" s="3"/>
      <c r="S144" s="3"/>
    </row>
    <row r="145" spans="1:19" ht="34.5" customHeight="1">
      <c r="A145" s="142" t="s">
        <v>286</v>
      </c>
      <c r="B145" s="147" t="s">
        <v>329</v>
      </c>
      <c r="C145" s="150">
        <v>14</v>
      </c>
      <c r="D145" s="147" t="s">
        <v>2</v>
      </c>
      <c r="E145" s="147" t="s">
        <v>180</v>
      </c>
      <c r="F145" s="147"/>
      <c r="G145" s="147" t="s">
        <v>121</v>
      </c>
      <c r="H145" s="171">
        <f aca="true" t="shared" si="18" ref="H145:J149">H146</f>
        <v>37000</v>
      </c>
      <c r="I145" s="171">
        <f t="shared" si="18"/>
        <v>32000</v>
      </c>
      <c r="J145" s="171">
        <f t="shared" si="18"/>
        <v>27000</v>
      </c>
      <c r="K145" s="116"/>
      <c r="L145" s="3"/>
      <c r="M145" s="3"/>
      <c r="N145" s="3"/>
      <c r="O145" s="3"/>
      <c r="P145" s="3"/>
      <c r="Q145" s="3"/>
      <c r="R145" s="3"/>
      <c r="S145" s="3"/>
    </row>
    <row r="146" spans="1:19" ht="30.75" customHeight="1">
      <c r="A146" s="142" t="s">
        <v>93</v>
      </c>
      <c r="B146" s="147" t="s">
        <v>329</v>
      </c>
      <c r="C146" s="147">
        <v>14</v>
      </c>
      <c r="D146" s="147" t="s">
        <v>13</v>
      </c>
      <c r="E146" s="147" t="s">
        <v>180</v>
      </c>
      <c r="F146" s="147"/>
      <c r="G146" s="147" t="s">
        <v>121</v>
      </c>
      <c r="H146" s="172">
        <f t="shared" si="18"/>
        <v>37000</v>
      </c>
      <c r="I146" s="172">
        <f t="shared" si="18"/>
        <v>32000</v>
      </c>
      <c r="J146" s="172">
        <f t="shared" si="18"/>
        <v>27000</v>
      </c>
      <c r="K146" s="61"/>
      <c r="L146" s="3"/>
      <c r="M146" s="3"/>
      <c r="N146" s="3"/>
      <c r="O146" s="3"/>
      <c r="P146" s="3"/>
      <c r="Q146" s="3"/>
      <c r="R146" s="3"/>
      <c r="S146" s="3"/>
    </row>
    <row r="147" spans="1:19" ht="44.25" customHeight="1">
      <c r="A147" s="140" t="s">
        <v>287</v>
      </c>
      <c r="B147" s="150" t="s">
        <v>329</v>
      </c>
      <c r="C147" s="150">
        <v>14</v>
      </c>
      <c r="D147" s="150" t="s">
        <v>13</v>
      </c>
      <c r="E147" s="150">
        <v>9180990240</v>
      </c>
      <c r="F147" s="150"/>
      <c r="G147" s="150" t="s">
        <v>121</v>
      </c>
      <c r="H147" s="172">
        <f t="shared" si="18"/>
        <v>37000</v>
      </c>
      <c r="I147" s="172">
        <f t="shared" si="18"/>
        <v>32000</v>
      </c>
      <c r="J147" s="172">
        <f t="shared" si="18"/>
        <v>27000</v>
      </c>
      <c r="K147" s="116"/>
      <c r="L147" s="3"/>
      <c r="M147" s="3"/>
      <c r="N147" s="3"/>
      <c r="O147" s="3"/>
      <c r="P147" s="3"/>
      <c r="Q147" s="3"/>
      <c r="R147" s="3"/>
      <c r="S147" s="3"/>
    </row>
    <row r="148" spans="1:19" ht="15" customHeight="1">
      <c r="A148" s="140" t="s">
        <v>288</v>
      </c>
      <c r="B148" s="150" t="s">
        <v>329</v>
      </c>
      <c r="C148" s="150">
        <v>14</v>
      </c>
      <c r="D148" s="150" t="s">
        <v>13</v>
      </c>
      <c r="E148" s="150">
        <v>9180990240</v>
      </c>
      <c r="F148" s="150">
        <v>540</v>
      </c>
      <c r="G148" s="150" t="s">
        <v>121</v>
      </c>
      <c r="H148" s="172">
        <f t="shared" si="18"/>
        <v>37000</v>
      </c>
      <c r="I148" s="172">
        <f t="shared" si="18"/>
        <v>32000</v>
      </c>
      <c r="J148" s="172">
        <f t="shared" si="18"/>
        <v>27000</v>
      </c>
      <c r="K148" s="116"/>
      <c r="L148" s="3"/>
      <c r="M148" s="3"/>
      <c r="N148" s="3"/>
      <c r="O148" s="3"/>
      <c r="P148" s="3"/>
      <c r="Q148" s="3"/>
      <c r="R148" s="3"/>
      <c r="S148" s="3"/>
    </row>
    <row r="149" spans="1:19" ht="21" customHeight="1">
      <c r="A149" s="140" t="s">
        <v>289</v>
      </c>
      <c r="B149" s="150" t="s">
        <v>329</v>
      </c>
      <c r="C149" s="150">
        <v>14</v>
      </c>
      <c r="D149" s="150" t="s">
        <v>13</v>
      </c>
      <c r="E149" s="150">
        <v>9180990240</v>
      </c>
      <c r="F149" s="150">
        <v>540</v>
      </c>
      <c r="G149" s="150">
        <v>251</v>
      </c>
      <c r="H149" s="172">
        <f t="shared" si="18"/>
        <v>37000</v>
      </c>
      <c r="I149" s="172">
        <f t="shared" si="18"/>
        <v>32000</v>
      </c>
      <c r="J149" s="172">
        <f t="shared" si="18"/>
        <v>27000</v>
      </c>
      <c r="K149" s="116"/>
      <c r="L149" s="3"/>
      <c r="M149" s="3"/>
      <c r="N149" s="3"/>
      <c r="O149" s="3"/>
      <c r="P149" s="3"/>
      <c r="Q149" s="3"/>
      <c r="R149" s="3"/>
      <c r="S149" s="3"/>
    </row>
    <row r="150" spans="1:19" ht="21" customHeight="1">
      <c r="A150" s="140" t="s">
        <v>290</v>
      </c>
      <c r="B150" s="150" t="s">
        <v>329</v>
      </c>
      <c r="C150" s="150">
        <v>14</v>
      </c>
      <c r="D150" s="150" t="s">
        <v>13</v>
      </c>
      <c r="E150" s="150">
        <v>9180990240</v>
      </c>
      <c r="F150" s="150">
        <v>540</v>
      </c>
      <c r="G150" s="150">
        <v>251</v>
      </c>
      <c r="H150" s="172">
        <v>37000</v>
      </c>
      <c r="I150" s="172">
        <v>32000</v>
      </c>
      <c r="J150" s="172">
        <f>15000+12000</f>
        <v>27000</v>
      </c>
      <c r="K150" s="116"/>
      <c r="L150" s="3"/>
      <c r="M150" s="3"/>
      <c r="N150" s="3"/>
      <c r="O150" s="3"/>
      <c r="P150" s="3"/>
      <c r="Q150" s="3"/>
      <c r="R150" s="3"/>
      <c r="S150" s="3"/>
    </row>
    <row r="151" spans="1:19" ht="21.75" customHeight="1">
      <c r="A151" s="142" t="s">
        <v>291</v>
      </c>
      <c r="B151" s="147" t="s">
        <v>330</v>
      </c>
      <c r="C151" s="147" t="s">
        <v>4</v>
      </c>
      <c r="D151" s="147" t="s">
        <v>2</v>
      </c>
      <c r="E151" s="147" t="s">
        <v>69</v>
      </c>
      <c r="F151" s="147"/>
      <c r="G151" s="147" t="s">
        <v>121</v>
      </c>
      <c r="H151" s="171">
        <f>H152</f>
        <v>3838716</v>
      </c>
      <c r="I151" s="171">
        <f>I152</f>
        <v>4154693</v>
      </c>
      <c r="J151" s="171">
        <f>J152</f>
        <v>3560690</v>
      </c>
      <c r="K151" s="116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158" t="s">
        <v>95</v>
      </c>
      <c r="B152" s="147" t="s">
        <v>330</v>
      </c>
      <c r="C152" s="157" t="s">
        <v>4</v>
      </c>
      <c r="D152" s="157" t="s">
        <v>1</v>
      </c>
      <c r="E152" s="147" t="s">
        <v>96</v>
      </c>
      <c r="F152" s="157"/>
      <c r="G152" s="157" t="s">
        <v>121</v>
      </c>
      <c r="H152" s="171">
        <f>H153+H171+H181</f>
        <v>3838716</v>
      </c>
      <c r="I152" s="171">
        <f>I153+I171+I181</f>
        <v>4154693</v>
      </c>
      <c r="J152" s="171">
        <f>J153+J171+J181</f>
        <v>3560690</v>
      </c>
      <c r="K152" s="116"/>
      <c r="L152" s="1"/>
      <c r="M152" s="1"/>
      <c r="N152" s="1"/>
      <c r="O152" s="3"/>
      <c r="P152" s="1"/>
      <c r="Q152" s="3"/>
      <c r="R152" s="3"/>
      <c r="S152" s="3"/>
    </row>
    <row r="153" spans="1:19" ht="34.5" customHeight="1">
      <c r="A153" s="142" t="s">
        <v>292</v>
      </c>
      <c r="B153" s="147" t="s">
        <v>330</v>
      </c>
      <c r="C153" s="157" t="s">
        <v>4</v>
      </c>
      <c r="D153" s="157" t="s">
        <v>1</v>
      </c>
      <c r="E153" s="147" t="s">
        <v>98</v>
      </c>
      <c r="F153" s="157"/>
      <c r="G153" s="157" t="s">
        <v>121</v>
      </c>
      <c r="H153" s="171">
        <f>H154+H160+H170</f>
        <v>3352800</v>
      </c>
      <c r="I153" s="171">
        <f>I154+I160+I170</f>
        <v>3731291</v>
      </c>
      <c r="J153" s="171">
        <f>J154+J160+J170</f>
        <v>3157380</v>
      </c>
      <c r="K153" s="61"/>
      <c r="L153" s="1"/>
      <c r="M153" s="1"/>
      <c r="N153" s="1"/>
      <c r="O153" s="1"/>
      <c r="P153" s="1"/>
      <c r="Q153" s="3"/>
      <c r="R153" s="3"/>
      <c r="S153" s="3"/>
    </row>
    <row r="154" spans="1:19" ht="29.25" customHeight="1">
      <c r="A154" s="142" t="s">
        <v>293</v>
      </c>
      <c r="B154" s="150" t="s">
        <v>330</v>
      </c>
      <c r="C154" s="152" t="s">
        <v>4</v>
      </c>
      <c r="D154" s="152" t="s">
        <v>1</v>
      </c>
      <c r="E154" s="150" t="s">
        <v>100</v>
      </c>
      <c r="F154" s="157"/>
      <c r="G154" s="150">
        <v>210</v>
      </c>
      <c r="H154" s="172">
        <f>H155</f>
        <v>2472100</v>
      </c>
      <c r="I154" s="172">
        <f aca="true" t="shared" si="19" ref="I154:J156">I155</f>
        <v>2964140</v>
      </c>
      <c r="J154" s="172">
        <f t="shared" si="19"/>
        <v>2450940</v>
      </c>
      <c r="K154" s="126"/>
      <c r="L154" s="1"/>
      <c r="M154" s="1"/>
      <c r="N154" s="1"/>
      <c r="O154" s="1"/>
      <c r="P154" s="1"/>
      <c r="Q154" s="3"/>
      <c r="R154" s="3"/>
      <c r="S154" s="3"/>
    </row>
    <row r="155" spans="1:19" ht="64.5" customHeight="1">
      <c r="A155" s="142" t="s">
        <v>268</v>
      </c>
      <c r="B155" s="150" t="s">
        <v>330</v>
      </c>
      <c r="C155" s="152" t="s">
        <v>4</v>
      </c>
      <c r="D155" s="152" t="s">
        <v>1</v>
      </c>
      <c r="E155" s="150" t="s">
        <v>100</v>
      </c>
      <c r="F155" s="157"/>
      <c r="G155" s="150"/>
      <c r="H155" s="172">
        <f>H156</f>
        <v>2472100</v>
      </c>
      <c r="I155" s="172">
        <f t="shared" si="19"/>
        <v>2964140</v>
      </c>
      <c r="J155" s="172">
        <f t="shared" si="19"/>
        <v>2450940</v>
      </c>
      <c r="K155" s="126"/>
      <c r="L155" s="1"/>
      <c r="M155" s="1"/>
      <c r="N155" s="1"/>
      <c r="O155" s="1"/>
      <c r="P155" s="1"/>
      <c r="Q155" s="3"/>
      <c r="R155" s="3"/>
      <c r="S155" s="3"/>
    </row>
    <row r="156" spans="1:19" ht="24.75" customHeight="1">
      <c r="A156" s="140" t="s">
        <v>294</v>
      </c>
      <c r="B156" s="150" t="s">
        <v>330</v>
      </c>
      <c r="C156" s="152" t="s">
        <v>4</v>
      </c>
      <c r="D156" s="152" t="s">
        <v>1</v>
      </c>
      <c r="E156" s="150" t="s">
        <v>100</v>
      </c>
      <c r="F156" s="150">
        <v>100</v>
      </c>
      <c r="G156" s="150"/>
      <c r="H156" s="172">
        <f>H157</f>
        <v>2472100</v>
      </c>
      <c r="I156" s="172">
        <f t="shared" si="19"/>
        <v>2964140</v>
      </c>
      <c r="J156" s="172">
        <f t="shared" si="19"/>
        <v>2450940</v>
      </c>
      <c r="K156" s="126"/>
      <c r="L156" s="1"/>
      <c r="M156" s="1"/>
      <c r="N156" s="1"/>
      <c r="O156" s="1"/>
      <c r="P156" s="1"/>
      <c r="Q156" s="3"/>
      <c r="R156" s="3"/>
      <c r="S156" s="3"/>
    </row>
    <row r="157" spans="1:19" ht="27.75" customHeight="1">
      <c r="A157" s="140" t="s">
        <v>295</v>
      </c>
      <c r="B157" s="150" t="s">
        <v>330</v>
      </c>
      <c r="C157" s="152" t="s">
        <v>4</v>
      </c>
      <c r="D157" s="152" t="s">
        <v>1</v>
      </c>
      <c r="E157" s="150" t="s">
        <v>100</v>
      </c>
      <c r="F157" s="150">
        <v>110</v>
      </c>
      <c r="G157" s="150"/>
      <c r="H157" s="172">
        <f>H158+H159</f>
        <v>2472100</v>
      </c>
      <c r="I157" s="172">
        <f>I158+I159</f>
        <v>2964140</v>
      </c>
      <c r="J157" s="172">
        <f>J158+J159</f>
        <v>2450940</v>
      </c>
      <c r="K157" s="126"/>
      <c r="L157" s="1"/>
      <c r="M157" s="1"/>
      <c r="N157" s="1"/>
      <c r="O157" s="1"/>
      <c r="P157" s="1"/>
      <c r="Q157" s="3"/>
      <c r="R157" s="3"/>
      <c r="S157" s="3"/>
    </row>
    <row r="158" spans="1:19" ht="21.75" customHeight="1">
      <c r="A158" s="140" t="s">
        <v>296</v>
      </c>
      <c r="B158" s="150" t="s">
        <v>330</v>
      </c>
      <c r="C158" s="152" t="s">
        <v>4</v>
      </c>
      <c r="D158" s="152" t="s">
        <v>1</v>
      </c>
      <c r="E158" s="150" t="s">
        <v>100</v>
      </c>
      <c r="F158" s="150">
        <v>111</v>
      </c>
      <c r="G158" s="150">
        <v>211</v>
      </c>
      <c r="H158" s="172">
        <v>1898700</v>
      </c>
      <c r="I158" s="172">
        <v>2276500</v>
      </c>
      <c r="J158" s="172">
        <v>1882440</v>
      </c>
      <c r="K158" s="116"/>
      <c r="L158" s="3"/>
      <c r="M158" s="127"/>
      <c r="N158" s="3"/>
      <c r="O158" s="3"/>
      <c r="P158" s="3"/>
      <c r="Q158" s="3"/>
      <c r="R158" s="3"/>
      <c r="S158" s="3"/>
    </row>
    <row r="159" spans="1:19" ht="48" customHeight="1">
      <c r="A159" s="140" t="s">
        <v>297</v>
      </c>
      <c r="B159" s="150" t="s">
        <v>330</v>
      </c>
      <c r="C159" s="152" t="s">
        <v>4</v>
      </c>
      <c r="D159" s="152" t="s">
        <v>1</v>
      </c>
      <c r="E159" s="150" t="s">
        <v>100</v>
      </c>
      <c r="F159" s="150">
        <v>119</v>
      </c>
      <c r="G159" s="150">
        <v>213</v>
      </c>
      <c r="H159" s="172">
        <v>573400</v>
      </c>
      <c r="I159" s="172">
        <v>687640</v>
      </c>
      <c r="J159" s="172">
        <v>568500</v>
      </c>
      <c r="K159" s="116"/>
      <c r="L159" s="128"/>
      <c r="M159" s="3"/>
      <c r="N159" s="3"/>
      <c r="O159" s="3"/>
      <c r="P159" s="3"/>
      <c r="Q159" s="3"/>
      <c r="R159" s="3"/>
      <c r="S159" s="3"/>
    </row>
    <row r="160" spans="1:19" ht="29.25" customHeight="1">
      <c r="A160" s="140" t="s">
        <v>172</v>
      </c>
      <c r="B160" s="150" t="s">
        <v>330</v>
      </c>
      <c r="C160" s="152" t="s">
        <v>4</v>
      </c>
      <c r="D160" s="152" t="s">
        <v>1</v>
      </c>
      <c r="E160" s="150" t="s">
        <v>101</v>
      </c>
      <c r="F160" s="150">
        <v>200</v>
      </c>
      <c r="G160" s="150"/>
      <c r="H160" s="172">
        <f>H162+H161</f>
        <v>879700</v>
      </c>
      <c r="I160" s="172">
        <f>I162+I161</f>
        <v>766151</v>
      </c>
      <c r="J160" s="172">
        <f>J162+J161</f>
        <v>705440</v>
      </c>
      <c r="K160" s="116"/>
      <c r="L160" s="128"/>
      <c r="M160" s="3"/>
      <c r="N160" s="3"/>
      <c r="O160" s="3"/>
      <c r="P160" s="3"/>
      <c r="Q160" s="3"/>
      <c r="R160" s="3"/>
      <c r="S160" s="3"/>
    </row>
    <row r="161" spans="1:19" ht="17.25" customHeight="1">
      <c r="A161" s="140" t="s">
        <v>247</v>
      </c>
      <c r="B161" s="150" t="s">
        <v>330</v>
      </c>
      <c r="C161" s="152"/>
      <c r="D161" s="152"/>
      <c r="E161" s="150"/>
      <c r="F161" s="150">
        <v>242</v>
      </c>
      <c r="G161" s="150"/>
      <c r="H161" s="172"/>
      <c r="I161" s="172"/>
      <c r="J161" s="172"/>
      <c r="K161" s="116"/>
      <c r="L161" s="128"/>
      <c r="M161" s="3"/>
      <c r="N161" s="3"/>
      <c r="O161" s="3"/>
      <c r="P161" s="3"/>
      <c r="Q161" s="3"/>
      <c r="R161" s="3"/>
      <c r="S161" s="3"/>
    </row>
    <row r="162" spans="1:19" ht="22.5" customHeight="1">
      <c r="A162" s="140" t="s">
        <v>173</v>
      </c>
      <c r="B162" s="150" t="s">
        <v>330</v>
      </c>
      <c r="C162" s="152" t="s">
        <v>4</v>
      </c>
      <c r="D162" s="152" t="s">
        <v>1</v>
      </c>
      <c r="E162" s="150" t="s">
        <v>101</v>
      </c>
      <c r="F162" s="150">
        <v>240</v>
      </c>
      <c r="G162" s="150"/>
      <c r="H162" s="172">
        <f>H163+H169</f>
        <v>879700</v>
      </c>
      <c r="I162" s="172">
        <f>I163+I169</f>
        <v>766151</v>
      </c>
      <c r="J162" s="172">
        <f>J163+J169</f>
        <v>705440</v>
      </c>
      <c r="K162" s="116"/>
      <c r="L162" s="128"/>
      <c r="M162" s="3"/>
      <c r="N162" s="3"/>
      <c r="O162" s="3"/>
      <c r="P162" s="3"/>
      <c r="Q162" s="3"/>
      <c r="R162" s="3"/>
      <c r="S162" s="3"/>
    </row>
    <row r="163" spans="1:19" ht="30" customHeight="1">
      <c r="A163" s="140" t="s">
        <v>178</v>
      </c>
      <c r="B163" s="150" t="s">
        <v>330</v>
      </c>
      <c r="C163" s="152" t="s">
        <v>4</v>
      </c>
      <c r="D163" s="152" t="s">
        <v>1</v>
      </c>
      <c r="E163" s="150" t="s">
        <v>101</v>
      </c>
      <c r="F163" s="152">
        <v>244</v>
      </c>
      <c r="G163" s="150" t="s">
        <v>121</v>
      </c>
      <c r="H163" s="172">
        <f>H164+H165+H166+H167+H168</f>
        <v>651700</v>
      </c>
      <c r="I163" s="172">
        <f>I164+I165+I166+I167+I168</f>
        <v>587151</v>
      </c>
      <c r="J163" s="172">
        <f>J164+J165+J166+J167+J168</f>
        <v>524440</v>
      </c>
      <c r="K163" s="116"/>
      <c r="L163" s="128"/>
      <c r="M163" s="3"/>
      <c r="N163" s="3"/>
      <c r="O163" s="3"/>
      <c r="P163" s="3"/>
      <c r="Q163" s="3"/>
      <c r="R163" s="3"/>
      <c r="S163" s="3"/>
    </row>
    <row r="164" spans="1:19" ht="20.25" customHeight="1" hidden="1">
      <c r="A164" s="140" t="s">
        <v>245</v>
      </c>
      <c r="B164" s="150" t="s">
        <v>330</v>
      </c>
      <c r="C164" s="152" t="s">
        <v>4</v>
      </c>
      <c r="D164" s="152" t="s">
        <v>1</v>
      </c>
      <c r="E164" s="150" t="s">
        <v>101</v>
      </c>
      <c r="F164" s="152">
        <v>244</v>
      </c>
      <c r="G164" s="150">
        <v>223</v>
      </c>
      <c r="H164" s="172"/>
      <c r="I164" s="172"/>
      <c r="J164" s="172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24.75" customHeight="1" hidden="1">
      <c r="A165" s="140" t="s">
        <v>246</v>
      </c>
      <c r="B165" s="150" t="s">
        <v>330</v>
      </c>
      <c r="C165" s="152" t="s">
        <v>4</v>
      </c>
      <c r="D165" s="152" t="s">
        <v>1</v>
      </c>
      <c r="E165" s="150" t="s">
        <v>101</v>
      </c>
      <c r="F165" s="152">
        <v>244</v>
      </c>
      <c r="G165" s="159">
        <v>225</v>
      </c>
      <c r="H165" s="172">
        <v>3100</v>
      </c>
      <c r="I165" s="172">
        <v>2700</v>
      </c>
      <c r="J165" s="172">
        <v>4050</v>
      </c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20.25" customHeight="1" hidden="1">
      <c r="A166" s="140" t="s">
        <v>244</v>
      </c>
      <c r="B166" s="150" t="s">
        <v>330</v>
      </c>
      <c r="C166" s="152" t="s">
        <v>4</v>
      </c>
      <c r="D166" s="152" t="s">
        <v>1</v>
      </c>
      <c r="E166" s="150" t="s">
        <v>101</v>
      </c>
      <c r="F166" s="152">
        <v>244</v>
      </c>
      <c r="G166" s="184">
        <v>226</v>
      </c>
      <c r="H166" s="172">
        <v>593400</v>
      </c>
      <c r="I166" s="172">
        <v>511201</v>
      </c>
      <c r="J166" s="172">
        <v>490390</v>
      </c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21.75" customHeight="1" hidden="1">
      <c r="A167" s="140" t="s">
        <v>424</v>
      </c>
      <c r="B167" s="150" t="s">
        <v>330</v>
      </c>
      <c r="C167" s="152" t="s">
        <v>4</v>
      </c>
      <c r="D167" s="152" t="s">
        <v>1</v>
      </c>
      <c r="E167" s="150" t="s">
        <v>101</v>
      </c>
      <c r="F167" s="152">
        <v>244</v>
      </c>
      <c r="G167" s="150">
        <v>296</v>
      </c>
      <c r="H167" s="172">
        <v>34200</v>
      </c>
      <c r="I167" s="172">
        <v>20000</v>
      </c>
      <c r="J167" s="172">
        <v>20000</v>
      </c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24" customHeight="1" hidden="1">
      <c r="A168" s="140" t="s">
        <v>249</v>
      </c>
      <c r="B168" s="150" t="s">
        <v>330</v>
      </c>
      <c r="C168" s="152" t="s">
        <v>4</v>
      </c>
      <c r="D168" s="152" t="s">
        <v>1</v>
      </c>
      <c r="E168" s="150" t="s">
        <v>101</v>
      </c>
      <c r="F168" s="152">
        <v>244</v>
      </c>
      <c r="G168" s="150">
        <v>340</v>
      </c>
      <c r="H168" s="172">
        <v>21000</v>
      </c>
      <c r="I168" s="172">
        <v>53250</v>
      </c>
      <c r="J168" s="172">
        <v>10000</v>
      </c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24" customHeight="1">
      <c r="A169" s="140" t="s">
        <v>313</v>
      </c>
      <c r="B169" s="150" t="s">
        <v>330</v>
      </c>
      <c r="C169" s="152" t="s">
        <v>4</v>
      </c>
      <c r="D169" s="152" t="s">
        <v>1</v>
      </c>
      <c r="E169" s="150" t="s">
        <v>101</v>
      </c>
      <c r="F169" s="152">
        <v>247</v>
      </c>
      <c r="G169" s="150"/>
      <c r="H169" s="172">
        <v>228000</v>
      </c>
      <c r="I169" s="172">
        <v>179000</v>
      </c>
      <c r="J169" s="172">
        <v>181000</v>
      </c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9.5" customHeight="1">
      <c r="A170" s="140" t="s">
        <v>253</v>
      </c>
      <c r="B170" s="150" t="s">
        <v>330</v>
      </c>
      <c r="C170" s="152" t="s">
        <v>4</v>
      </c>
      <c r="D170" s="152" t="s">
        <v>1</v>
      </c>
      <c r="E170" s="150" t="s">
        <v>101</v>
      </c>
      <c r="F170" s="152">
        <v>853</v>
      </c>
      <c r="G170" s="150">
        <v>290</v>
      </c>
      <c r="H170" s="172">
        <v>1000</v>
      </c>
      <c r="I170" s="172">
        <v>1000</v>
      </c>
      <c r="J170" s="172">
        <v>1000</v>
      </c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142" t="s">
        <v>298</v>
      </c>
      <c r="B171" s="147" t="s">
        <v>330</v>
      </c>
      <c r="C171" s="157" t="s">
        <v>4</v>
      </c>
      <c r="D171" s="157" t="s">
        <v>1</v>
      </c>
      <c r="E171" s="147" t="s">
        <v>105</v>
      </c>
      <c r="F171" s="157"/>
      <c r="G171" s="157" t="s">
        <v>121</v>
      </c>
      <c r="H171" s="171">
        <f>H175+H172</f>
        <v>475916</v>
      </c>
      <c r="I171" s="171">
        <f>I175+I172</f>
        <v>413402</v>
      </c>
      <c r="J171" s="171">
        <f>J175+J172</f>
        <v>393310</v>
      </c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27" customHeight="1">
      <c r="A172" s="140" t="s">
        <v>294</v>
      </c>
      <c r="B172" s="150" t="s">
        <v>330</v>
      </c>
      <c r="C172" s="152" t="s">
        <v>4</v>
      </c>
      <c r="D172" s="152" t="s">
        <v>1</v>
      </c>
      <c r="E172" s="150" t="s">
        <v>104</v>
      </c>
      <c r="F172" s="150">
        <v>110</v>
      </c>
      <c r="G172" s="150" t="s">
        <v>121</v>
      </c>
      <c r="H172" s="172">
        <f>H173+H174</f>
        <v>460116</v>
      </c>
      <c r="I172" s="172">
        <f>I173+I174</f>
        <v>403402</v>
      </c>
      <c r="J172" s="172">
        <f>J173+J174</f>
        <v>383310</v>
      </c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8.5" customHeight="1">
      <c r="A173" s="140" t="s">
        <v>296</v>
      </c>
      <c r="B173" s="150" t="s">
        <v>330</v>
      </c>
      <c r="C173" s="152" t="s">
        <v>4</v>
      </c>
      <c r="D173" s="152" t="s">
        <v>1</v>
      </c>
      <c r="E173" s="150" t="s">
        <v>104</v>
      </c>
      <c r="F173" s="150">
        <v>111</v>
      </c>
      <c r="G173" s="150">
        <v>211</v>
      </c>
      <c r="H173" s="172">
        <v>355716</v>
      </c>
      <c r="I173" s="172">
        <v>309902</v>
      </c>
      <c r="J173" s="172">
        <v>294400</v>
      </c>
      <c r="K173" s="129"/>
      <c r="L173" s="3"/>
      <c r="M173" s="129"/>
      <c r="N173" s="3"/>
      <c r="O173" s="3"/>
      <c r="P173" s="3"/>
      <c r="Q173" s="3"/>
      <c r="R173" s="3"/>
      <c r="S173" s="3"/>
    </row>
    <row r="174" spans="1:19" ht="48" customHeight="1">
      <c r="A174" s="140" t="s">
        <v>297</v>
      </c>
      <c r="B174" s="150" t="s">
        <v>330</v>
      </c>
      <c r="C174" s="152" t="s">
        <v>4</v>
      </c>
      <c r="D174" s="152" t="s">
        <v>1</v>
      </c>
      <c r="E174" s="150" t="s">
        <v>104</v>
      </c>
      <c r="F174" s="150">
        <v>119</v>
      </c>
      <c r="G174" s="150">
        <v>213</v>
      </c>
      <c r="H174" s="172">
        <v>104400</v>
      </c>
      <c r="I174" s="172">
        <v>93500</v>
      </c>
      <c r="J174" s="172">
        <v>88910</v>
      </c>
      <c r="K174" s="128"/>
      <c r="L174" s="3"/>
      <c r="M174" s="3"/>
      <c r="N174" s="3"/>
      <c r="O174" s="127"/>
      <c r="P174" s="3"/>
      <c r="Q174" s="3"/>
      <c r="R174" s="3"/>
      <c r="S174" s="3"/>
    </row>
    <row r="175" spans="1:19" ht="28.5" customHeight="1">
      <c r="A175" s="140" t="s">
        <v>172</v>
      </c>
      <c r="B175" s="150" t="s">
        <v>330</v>
      </c>
      <c r="C175" s="152" t="s">
        <v>4</v>
      </c>
      <c r="D175" s="152" t="s">
        <v>1</v>
      </c>
      <c r="E175" s="150" t="s">
        <v>105</v>
      </c>
      <c r="F175" s="150">
        <v>200</v>
      </c>
      <c r="G175" s="150"/>
      <c r="H175" s="172">
        <f aca="true" t="shared" si="20" ref="H175:J176">H176</f>
        <v>15800</v>
      </c>
      <c r="I175" s="172">
        <f t="shared" si="20"/>
        <v>10000</v>
      </c>
      <c r="J175" s="172">
        <f t="shared" si="20"/>
        <v>10000</v>
      </c>
      <c r="K175" s="128"/>
      <c r="L175" s="3"/>
      <c r="M175" s="3"/>
      <c r="N175" s="3"/>
      <c r="O175" s="127"/>
      <c r="P175" s="3"/>
      <c r="Q175" s="3"/>
      <c r="R175" s="3"/>
      <c r="S175" s="3"/>
    </row>
    <row r="176" spans="1:19" ht="26.25" customHeight="1">
      <c r="A176" s="140" t="s">
        <v>173</v>
      </c>
      <c r="B176" s="150" t="s">
        <v>330</v>
      </c>
      <c r="C176" s="152" t="s">
        <v>4</v>
      </c>
      <c r="D176" s="152" t="s">
        <v>1</v>
      </c>
      <c r="E176" s="150" t="s">
        <v>105</v>
      </c>
      <c r="F176" s="150">
        <v>240</v>
      </c>
      <c r="G176" s="150"/>
      <c r="H176" s="172">
        <f t="shared" si="20"/>
        <v>15800</v>
      </c>
      <c r="I176" s="172">
        <f t="shared" si="20"/>
        <v>10000</v>
      </c>
      <c r="J176" s="172">
        <f t="shared" si="20"/>
        <v>10000</v>
      </c>
      <c r="K176" s="128"/>
      <c r="L176" s="3"/>
      <c r="M176" s="3"/>
      <c r="N176" s="3"/>
      <c r="O176" s="127"/>
      <c r="P176" s="3"/>
      <c r="Q176" s="3"/>
      <c r="R176" s="3"/>
      <c r="S176" s="3"/>
    </row>
    <row r="177" spans="1:19" ht="27" customHeight="1">
      <c r="A177" s="140" t="s">
        <v>178</v>
      </c>
      <c r="B177" s="150" t="s">
        <v>330</v>
      </c>
      <c r="C177" s="152" t="s">
        <v>4</v>
      </c>
      <c r="D177" s="152" t="s">
        <v>1</v>
      </c>
      <c r="E177" s="150" t="s">
        <v>105</v>
      </c>
      <c r="F177" s="152">
        <v>244</v>
      </c>
      <c r="G177" s="150" t="s">
        <v>121</v>
      </c>
      <c r="H177" s="172">
        <f>H178+H180+H179</f>
        <v>15800</v>
      </c>
      <c r="I177" s="172">
        <f>I178+I180+I179</f>
        <v>10000</v>
      </c>
      <c r="J177" s="172">
        <f>J178+J180+J179</f>
        <v>10000</v>
      </c>
      <c r="K177" s="128"/>
      <c r="L177" s="3"/>
      <c r="M177" s="3"/>
      <c r="N177" s="3"/>
      <c r="O177" s="3"/>
      <c r="P177" s="3"/>
      <c r="Q177" s="3"/>
      <c r="R177" s="3"/>
      <c r="S177" s="3"/>
    </row>
    <row r="178" spans="1:19" ht="18" customHeight="1" hidden="1">
      <c r="A178" s="140" t="s">
        <v>246</v>
      </c>
      <c r="B178" s="150" t="s">
        <v>330</v>
      </c>
      <c r="C178" s="152" t="s">
        <v>4</v>
      </c>
      <c r="D178" s="152" t="s">
        <v>1</v>
      </c>
      <c r="E178" s="150" t="s">
        <v>105</v>
      </c>
      <c r="F178" s="152">
        <v>244</v>
      </c>
      <c r="G178" s="150">
        <v>225</v>
      </c>
      <c r="H178" s="172"/>
      <c r="I178" s="172"/>
      <c r="J178" s="172"/>
      <c r="K178" s="128"/>
      <c r="L178" s="3"/>
      <c r="M178" s="3"/>
      <c r="N178" s="3"/>
      <c r="O178" s="3"/>
      <c r="P178" s="3"/>
      <c r="Q178" s="3"/>
      <c r="R178" s="3"/>
      <c r="S178" s="3"/>
    </row>
    <row r="179" spans="1:19" ht="13.5" customHeight="1" hidden="1">
      <c r="A179" s="140" t="s">
        <v>247</v>
      </c>
      <c r="B179" s="150" t="s">
        <v>330</v>
      </c>
      <c r="C179" s="152" t="s">
        <v>4</v>
      </c>
      <c r="D179" s="152" t="s">
        <v>1</v>
      </c>
      <c r="E179" s="150" t="s">
        <v>105</v>
      </c>
      <c r="F179" s="152">
        <v>244</v>
      </c>
      <c r="G179" s="150">
        <v>226</v>
      </c>
      <c r="H179" s="172">
        <v>15800</v>
      </c>
      <c r="I179" s="172">
        <v>10000</v>
      </c>
      <c r="J179" s="172">
        <v>10000</v>
      </c>
      <c r="K179" s="128"/>
      <c r="L179" s="3"/>
      <c r="M179" s="3"/>
      <c r="N179" s="3"/>
      <c r="O179" s="3"/>
      <c r="P179" s="3"/>
      <c r="Q179" s="3"/>
      <c r="R179" s="3"/>
      <c r="S179" s="3"/>
    </row>
    <row r="180" spans="1:19" ht="24.75" customHeight="1" hidden="1">
      <c r="A180" s="140" t="s">
        <v>249</v>
      </c>
      <c r="B180" s="150" t="s">
        <v>330</v>
      </c>
      <c r="C180" s="152" t="s">
        <v>4</v>
      </c>
      <c r="D180" s="152" t="s">
        <v>1</v>
      </c>
      <c r="E180" s="150" t="s">
        <v>105</v>
      </c>
      <c r="F180" s="152">
        <v>244</v>
      </c>
      <c r="G180" s="150">
        <v>340</v>
      </c>
      <c r="H180" s="172"/>
      <c r="I180" s="172"/>
      <c r="J180" s="172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4.75" customHeight="1">
      <c r="A181" s="139" t="s">
        <v>359</v>
      </c>
      <c r="B181" s="150" t="s">
        <v>330</v>
      </c>
      <c r="C181" s="152" t="s">
        <v>4</v>
      </c>
      <c r="D181" s="152" t="s">
        <v>3</v>
      </c>
      <c r="E181" s="150"/>
      <c r="F181" s="152"/>
      <c r="G181" s="150"/>
      <c r="H181" s="172">
        <f aca="true" t="shared" si="21" ref="H181:J182">H182</f>
        <v>10000</v>
      </c>
      <c r="I181" s="172">
        <f t="shared" si="21"/>
        <v>10000</v>
      </c>
      <c r="J181" s="172">
        <f t="shared" si="21"/>
        <v>10000</v>
      </c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39" customHeight="1">
      <c r="A182" s="140" t="s">
        <v>360</v>
      </c>
      <c r="B182" s="150" t="s">
        <v>330</v>
      </c>
      <c r="C182" s="152" t="s">
        <v>4</v>
      </c>
      <c r="D182" s="152" t="s">
        <v>3</v>
      </c>
      <c r="E182" s="150" t="s">
        <v>362</v>
      </c>
      <c r="F182" s="152"/>
      <c r="G182" s="150"/>
      <c r="H182" s="172">
        <f t="shared" si="21"/>
        <v>10000</v>
      </c>
      <c r="I182" s="172">
        <f t="shared" si="21"/>
        <v>10000</v>
      </c>
      <c r="J182" s="172">
        <f t="shared" si="21"/>
        <v>10000</v>
      </c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24.75" customHeight="1">
      <c r="A183" s="140" t="s">
        <v>340</v>
      </c>
      <c r="B183" s="150" t="s">
        <v>330</v>
      </c>
      <c r="C183" s="152" t="s">
        <v>4</v>
      </c>
      <c r="D183" s="152" t="s">
        <v>3</v>
      </c>
      <c r="E183" s="150" t="s">
        <v>363</v>
      </c>
      <c r="F183" s="152"/>
      <c r="G183" s="150"/>
      <c r="H183" s="172">
        <f>H185</f>
        <v>10000</v>
      </c>
      <c r="I183" s="172">
        <f>I185</f>
        <v>10000</v>
      </c>
      <c r="J183" s="172">
        <f>J185</f>
        <v>10000</v>
      </c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24.75" customHeight="1">
      <c r="A184" s="140" t="s">
        <v>341</v>
      </c>
      <c r="B184" s="150" t="s">
        <v>330</v>
      </c>
      <c r="C184" s="152" t="s">
        <v>4</v>
      </c>
      <c r="D184" s="152" t="s">
        <v>3</v>
      </c>
      <c r="E184" s="150" t="s">
        <v>363</v>
      </c>
      <c r="F184" s="152" t="s">
        <v>351</v>
      </c>
      <c r="G184" s="150"/>
      <c r="H184" s="172">
        <f aca="true" t="shared" si="22" ref="H184:J185">H185</f>
        <v>10000</v>
      </c>
      <c r="I184" s="172">
        <f t="shared" si="22"/>
        <v>10000</v>
      </c>
      <c r="J184" s="172">
        <f t="shared" si="22"/>
        <v>10000</v>
      </c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24.75" customHeight="1">
      <c r="A185" s="140" t="s">
        <v>342</v>
      </c>
      <c r="B185" s="150" t="s">
        <v>330</v>
      </c>
      <c r="C185" s="152" t="s">
        <v>4</v>
      </c>
      <c r="D185" s="152" t="s">
        <v>3</v>
      </c>
      <c r="E185" s="150" t="s">
        <v>363</v>
      </c>
      <c r="F185" s="152" t="s">
        <v>352</v>
      </c>
      <c r="G185" s="150"/>
      <c r="H185" s="172">
        <f t="shared" si="22"/>
        <v>10000</v>
      </c>
      <c r="I185" s="172">
        <f t="shared" si="22"/>
        <v>10000</v>
      </c>
      <c r="J185" s="172">
        <f t="shared" si="22"/>
        <v>10000</v>
      </c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24.75" customHeight="1">
      <c r="A186" s="140" t="s">
        <v>361</v>
      </c>
      <c r="B186" s="150" t="s">
        <v>330</v>
      </c>
      <c r="C186" s="152" t="s">
        <v>4</v>
      </c>
      <c r="D186" s="152"/>
      <c r="E186" s="150" t="s">
        <v>363</v>
      </c>
      <c r="F186" s="152" t="s">
        <v>353</v>
      </c>
      <c r="G186" s="150"/>
      <c r="H186" s="172">
        <v>10000</v>
      </c>
      <c r="I186" s="172">
        <v>10000</v>
      </c>
      <c r="J186" s="172">
        <v>10000</v>
      </c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30.75" customHeight="1">
      <c r="A187" s="140" t="s">
        <v>299</v>
      </c>
      <c r="B187" s="150"/>
      <c r="C187" s="152"/>
      <c r="D187" s="152"/>
      <c r="E187" s="150"/>
      <c r="F187" s="152"/>
      <c r="G187" s="150"/>
      <c r="H187" s="185"/>
      <c r="I187" s="172">
        <v>312565</v>
      </c>
      <c r="J187" s="172">
        <v>637853</v>
      </c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148" t="s">
        <v>300</v>
      </c>
      <c r="B188" s="150"/>
      <c r="C188" s="150"/>
      <c r="D188" s="150"/>
      <c r="E188" s="150"/>
      <c r="F188" s="150"/>
      <c r="G188" s="150"/>
      <c r="H188" s="185">
        <f>H9</f>
        <v>14572868</v>
      </c>
      <c r="I188" s="185">
        <f>I9</f>
        <v>13135220</v>
      </c>
      <c r="J188" s="185">
        <f>J9</f>
        <v>13412170</v>
      </c>
      <c r="K188" s="127"/>
      <c r="L188" s="3"/>
      <c r="M188" s="127"/>
      <c r="N188" s="3"/>
      <c r="O188" s="3"/>
      <c r="P188" s="3"/>
      <c r="Q188" s="3"/>
      <c r="R188" s="3"/>
      <c r="S188" s="3"/>
    </row>
    <row r="189" spans="1:19" ht="12.75">
      <c r="A189" s="112"/>
      <c r="B189" s="112"/>
      <c r="C189" s="112"/>
      <c r="D189" s="112"/>
      <c r="E189" s="112"/>
      <c r="F189" s="112"/>
      <c r="G189" s="130"/>
      <c r="H189" s="131"/>
      <c r="I189" s="134"/>
      <c r="J189" s="134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t="12.75">
      <c r="B190" s="112"/>
      <c r="C190" s="112"/>
      <c r="D190" s="112"/>
      <c r="E190" s="112"/>
      <c r="F190" s="112"/>
      <c r="G190" s="112"/>
      <c r="H190" s="63"/>
      <c r="I190" s="288"/>
      <c r="J190" s="288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5.75">
      <c r="A191" s="110"/>
      <c r="H191" s="132"/>
      <c r="I191" s="132"/>
      <c r="J191" s="132"/>
      <c r="K191" s="3"/>
      <c r="L191" s="3"/>
      <c r="M191" s="3"/>
      <c r="N191" s="3"/>
      <c r="O191" s="3"/>
      <c r="P191" s="3"/>
      <c r="Q191" s="3"/>
      <c r="R191" s="3"/>
      <c r="S191" s="3"/>
    </row>
    <row r="192" spans="8:19" ht="12.75">
      <c r="H192" s="133"/>
      <c r="K192" s="3"/>
      <c r="L192" s="3"/>
      <c r="M192" s="3"/>
      <c r="N192" s="3"/>
      <c r="O192" s="3"/>
      <c r="P192" s="3"/>
      <c r="Q192" s="3"/>
      <c r="R192" s="3"/>
      <c r="S192" s="3"/>
    </row>
    <row r="193" spans="8:19" ht="12.75">
      <c r="H193" s="133"/>
      <c r="I193" s="133"/>
      <c r="J193" s="133"/>
      <c r="K193" s="3"/>
      <c r="L193" s="3"/>
      <c r="M193" s="3"/>
      <c r="N193" s="3"/>
      <c r="O193" s="3"/>
      <c r="P193" s="3"/>
      <c r="Q193" s="3"/>
      <c r="R193" s="3"/>
      <c r="S193" s="3"/>
    </row>
    <row r="194" spans="11:19" ht="12.75">
      <c r="K194" s="3"/>
      <c r="L194" s="3"/>
      <c r="M194" s="3"/>
      <c r="N194" s="3"/>
      <c r="O194" s="3"/>
      <c r="P194" s="3"/>
      <c r="Q194" s="3"/>
      <c r="R194" s="3"/>
      <c r="S194" s="3"/>
    </row>
  </sheetData>
  <sheetProtection/>
  <mergeCells count="6">
    <mergeCell ref="H1:J1"/>
    <mergeCell ref="H3:J3"/>
    <mergeCell ref="H4:J4"/>
    <mergeCell ref="A5:J5"/>
    <mergeCell ref="B7:G7"/>
    <mergeCell ref="I7:J7"/>
  </mergeCells>
  <printOptions/>
  <pageMargins left="0.7086614173228347" right="0" top="0" bottom="0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0"/>
  <sheetViews>
    <sheetView zoomScalePageLayoutView="0" workbookViewId="0" topLeftCell="A24">
      <selection activeCell="A1" sqref="A1:I132"/>
    </sheetView>
  </sheetViews>
  <sheetFormatPr defaultColWidth="9.00390625" defaultRowHeight="12.75"/>
  <cols>
    <col min="1" max="1" width="50.875" style="0" customWidth="1"/>
    <col min="2" max="2" width="6.25390625" style="0" customWidth="1"/>
    <col min="3" max="3" width="7.625" style="0" customWidth="1"/>
    <col min="4" max="4" width="6.25390625" style="0" customWidth="1"/>
    <col min="5" max="5" width="14.125" style="0" customWidth="1"/>
    <col min="6" max="6" width="10.375" style="0" customWidth="1"/>
    <col min="7" max="7" width="18.00390625" style="0" customWidth="1"/>
    <col min="8" max="8" width="16.625" style="0" customWidth="1"/>
    <col min="9" max="9" width="17.875" style="0" customWidth="1"/>
    <col min="15" max="15" width="10.375" style="0" customWidth="1"/>
  </cols>
  <sheetData>
    <row r="1" spans="3:9" ht="12.75">
      <c r="C1" s="84"/>
      <c r="D1" s="295" t="s">
        <v>526</v>
      </c>
      <c r="E1" s="295"/>
      <c r="F1" s="295"/>
      <c r="G1" s="295"/>
      <c r="H1" s="295"/>
      <c r="I1" s="295"/>
    </row>
    <row r="2" spans="3:9" ht="12.75">
      <c r="C2" s="84"/>
      <c r="D2" s="84"/>
      <c r="E2" s="295"/>
      <c r="F2" s="295"/>
      <c r="G2" s="295"/>
      <c r="H2" s="295"/>
      <c r="I2" s="295"/>
    </row>
    <row r="3" spans="3:9" ht="12.75">
      <c r="C3" s="295" t="s">
        <v>455</v>
      </c>
      <c r="D3" s="295"/>
      <c r="E3" s="295"/>
      <c r="F3" s="295"/>
      <c r="G3" s="295"/>
      <c r="H3" s="295"/>
      <c r="I3" s="295"/>
    </row>
    <row r="4" spans="3:9" ht="16.5" customHeight="1">
      <c r="C4" s="295" t="s">
        <v>509</v>
      </c>
      <c r="D4" s="295"/>
      <c r="E4" s="295"/>
      <c r="F4" s="295"/>
      <c r="G4" s="295"/>
      <c r="H4" s="295"/>
      <c r="I4" s="295"/>
    </row>
    <row r="5" spans="6:7" ht="12.75">
      <c r="F5" s="308"/>
      <c r="G5" s="308"/>
    </row>
    <row r="6" spans="1:6" ht="12.75">
      <c r="A6" s="84" t="s">
        <v>515</v>
      </c>
      <c r="F6" s="84"/>
    </row>
    <row r="8" spans="1:9" ht="12.75">
      <c r="A8" s="164"/>
      <c r="B8" s="309" t="s">
        <v>5</v>
      </c>
      <c r="C8" s="310"/>
      <c r="D8" s="310"/>
      <c r="E8" s="310"/>
      <c r="F8" s="310"/>
      <c r="G8" s="310"/>
      <c r="H8" s="310"/>
      <c r="I8" s="311"/>
    </row>
    <row r="9" spans="1:9" ht="26.25" customHeight="1">
      <c r="A9" s="165" t="s">
        <v>6</v>
      </c>
      <c r="B9" s="166" t="s">
        <v>7</v>
      </c>
      <c r="C9" s="167" t="s">
        <v>8</v>
      </c>
      <c r="D9" s="167" t="s">
        <v>9</v>
      </c>
      <c r="E9" s="167" t="s">
        <v>10</v>
      </c>
      <c r="F9" s="168" t="s">
        <v>11</v>
      </c>
      <c r="G9" s="169" t="s">
        <v>328</v>
      </c>
      <c r="H9" s="169" t="s">
        <v>473</v>
      </c>
      <c r="I9" s="169" t="s">
        <v>530</v>
      </c>
    </row>
    <row r="10" spans="1:16" ht="24.75" customHeight="1">
      <c r="A10" s="142" t="s">
        <v>364</v>
      </c>
      <c r="B10" s="147" t="s">
        <v>329</v>
      </c>
      <c r="C10" s="148"/>
      <c r="D10" s="148"/>
      <c r="E10" s="148"/>
      <c r="F10" s="148"/>
      <c r="G10" s="149">
        <f>G12+G28+G41+G58+G102+G115+G124+G117+G32</f>
        <v>14572868</v>
      </c>
      <c r="H10" s="149">
        <f>H12+H28+H41+H58+H102+H115+H124+H117+H32+H131+H121</f>
        <v>13135220</v>
      </c>
      <c r="I10" s="149">
        <f>I12+I28+I41+I58+I102+I115+I124+I117+I32+I131+I121</f>
        <v>13412170</v>
      </c>
      <c r="N10" s="63"/>
      <c r="O10" s="63"/>
      <c r="P10" s="63"/>
    </row>
    <row r="11" spans="1:9" ht="12.75">
      <c r="A11" s="142"/>
      <c r="B11" s="150"/>
      <c r="C11" s="148"/>
      <c r="D11" s="148"/>
      <c r="E11" s="148"/>
      <c r="F11" s="148"/>
      <c r="G11" s="151"/>
      <c r="H11" s="151"/>
      <c r="I11" s="151"/>
    </row>
    <row r="12" spans="1:9" ht="12.75">
      <c r="A12" s="142" t="s">
        <v>0</v>
      </c>
      <c r="B12" s="147" t="s">
        <v>329</v>
      </c>
      <c r="C12" s="150" t="s">
        <v>1</v>
      </c>
      <c r="D12" s="150" t="s">
        <v>2</v>
      </c>
      <c r="E12" s="150"/>
      <c r="F12" s="150"/>
      <c r="G12" s="149">
        <f>G14+G18+G22+G24+G26</f>
        <v>8444410</v>
      </c>
      <c r="H12" s="149">
        <f>H14+H18+H22+H24+H26</f>
        <v>6368230</v>
      </c>
      <c r="I12" s="149">
        <f>I14+I18+I22+I24+I26</f>
        <v>6919985</v>
      </c>
    </row>
    <row r="13" spans="1:9" ht="12.75" customHeight="1">
      <c r="A13" s="140"/>
      <c r="B13" s="148"/>
      <c r="C13" s="150"/>
      <c r="D13" s="150"/>
      <c r="E13" s="150"/>
      <c r="F13" s="150"/>
      <c r="G13" s="151"/>
      <c r="H13" s="151"/>
      <c r="I13" s="151"/>
    </row>
    <row r="14" spans="1:9" ht="42" customHeight="1">
      <c r="A14" s="142" t="s">
        <v>16</v>
      </c>
      <c r="B14" s="147" t="s">
        <v>329</v>
      </c>
      <c r="C14" s="150" t="s">
        <v>1</v>
      </c>
      <c r="D14" s="150" t="s">
        <v>12</v>
      </c>
      <c r="E14" s="150" t="s">
        <v>69</v>
      </c>
      <c r="F14" s="152"/>
      <c r="G14" s="149">
        <f aca="true" t="shared" si="0" ref="G14:I16">G15</f>
        <v>1113120</v>
      </c>
      <c r="H14" s="149">
        <f t="shared" si="0"/>
        <v>968410</v>
      </c>
      <c r="I14" s="149">
        <f t="shared" si="0"/>
        <v>920000</v>
      </c>
    </row>
    <row r="15" spans="1:9" ht="12.75">
      <c r="A15" s="140" t="s">
        <v>14</v>
      </c>
      <c r="B15" s="147" t="s">
        <v>329</v>
      </c>
      <c r="C15" s="150" t="s">
        <v>1</v>
      </c>
      <c r="D15" s="150" t="s">
        <v>12</v>
      </c>
      <c r="E15" s="150" t="s">
        <v>70</v>
      </c>
      <c r="F15" s="150"/>
      <c r="G15" s="151">
        <f t="shared" si="0"/>
        <v>1113120</v>
      </c>
      <c r="H15" s="151">
        <f t="shared" si="0"/>
        <v>968410</v>
      </c>
      <c r="I15" s="151">
        <f t="shared" si="0"/>
        <v>920000</v>
      </c>
    </row>
    <row r="16" spans="1:9" ht="21.75" customHeight="1">
      <c r="A16" s="140" t="s">
        <v>71</v>
      </c>
      <c r="B16" s="147" t="s">
        <v>329</v>
      </c>
      <c r="C16" s="150" t="s">
        <v>1</v>
      </c>
      <c r="D16" s="150" t="s">
        <v>12</v>
      </c>
      <c r="E16" s="150" t="s">
        <v>72</v>
      </c>
      <c r="F16" s="150"/>
      <c r="G16" s="151">
        <f t="shared" si="0"/>
        <v>1113120</v>
      </c>
      <c r="H16" s="151">
        <f t="shared" si="0"/>
        <v>968410</v>
      </c>
      <c r="I16" s="151">
        <f t="shared" si="0"/>
        <v>920000</v>
      </c>
    </row>
    <row r="17" spans="1:9" ht="63.75">
      <c r="A17" s="140" t="s">
        <v>73</v>
      </c>
      <c r="B17" s="147" t="s">
        <v>329</v>
      </c>
      <c r="C17" s="150" t="s">
        <v>1</v>
      </c>
      <c r="D17" s="150" t="s">
        <v>12</v>
      </c>
      <c r="E17" s="150" t="s">
        <v>72</v>
      </c>
      <c r="F17" s="150">
        <v>100</v>
      </c>
      <c r="G17" s="151">
        <f>'прил 4'!H11</f>
        <v>1113120</v>
      </c>
      <c r="H17" s="151">
        <f>'прил 4'!I11</f>
        <v>968410</v>
      </c>
      <c r="I17" s="151">
        <f>'прил 4'!J11</f>
        <v>920000</v>
      </c>
    </row>
    <row r="18" spans="1:9" ht="51">
      <c r="A18" s="142" t="s">
        <v>17</v>
      </c>
      <c r="B18" s="147" t="s">
        <v>329</v>
      </c>
      <c r="C18" s="150" t="s">
        <v>1</v>
      </c>
      <c r="D18" s="150" t="s">
        <v>3</v>
      </c>
      <c r="E18" s="150" t="s">
        <v>74</v>
      </c>
      <c r="F18" s="152"/>
      <c r="G18" s="153">
        <f>G19+G21+G20</f>
        <v>7314290</v>
      </c>
      <c r="H18" s="153">
        <f>H19+H21+H20</f>
        <v>5383620</v>
      </c>
      <c r="I18" s="153">
        <f>I19+I21+I20</f>
        <v>5984285</v>
      </c>
    </row>
    <row r="19" spans="1:9" ht="63.75">
      <c r="A19" s="140" t="s">
        <v>124</v>
      </c>
      <c r="B19" s="147" t="s">
        <v>329</v>
      </c>
      <c r="C19" s="150" t="s">
        <v>1</v>
      </c>
      <c r="D19" s="150" t="s">
        <v>3</v>
      </c>
      <c r="E19" s="150" t="s">
        <v>75</v>
      </c>
      <c r="F19" s="150">
        <v>100</v>
      </c>
      <c r="G19" s="154">
        <f>'прил 4'!H17</f>
        <v>6488650</v>
      </c>
      <c r="H19" s="154">
        <f>'прил 4'!I17</f>
        <v>4711850</v>
      </c>
      <c r="I19" s="154">
        <f>'прил 4'!J17</f>
        <v>5361600</v>
      </c>
    </row>
    <row r="20" spans="1:9" ht="25.5">
      <c r="A20" s="140" t="s">
        <v>130</v>
      </c>
      <c r="B20" s="147" t="s">
        <v>329</v>
      </c>
      <c r="C20" s="150" t="s">
        <v>1</v>
      </c>
      <c r="D20" s="150" t="s">
        <v>3</v>
      </c>
      <c r="E20" s="150" t="s">
        <v>76</v>
      </c>
      <c r="F20" s="150">
        <v>200</v>
      </c>
      <c r="G20" s="154">
        <f>'прил 4'!H21</f>
        <v>773140</v>
      </c>
      <c r="H20" s="154">
        <f>'прил 4'!I21</f>
        <v>671270</v>
      </c>
      <c r="I20" s="154">
        <f>'прил 4'!J21</f>
        <v>622185</v>
      </c>
    </row>
    <row r="21" spans="1:9" ht="17.25" customHeight="1">
      <c r="A21" s="140" t="s">
        <v>77</v>
      </c>
      <c r="B21" s="147" t="s">
        <v>329</v>
      </c>
      <c r="C21" s="150" t="s">
        <v>1</v>
      </c>
      <c r="D21" s="150" t="s">
        <v>3</v>
      </c>
      <c r="E21" s="150" t="s">
        <v>76</v>
      </c>
      <c r="F21" s="150">
        <v>800</v>
      </c>
      <c r="G21" s="155">
        <f>'прил 4'!H37</f>
        <v>52500</v>
      </c>
      <c r="H21" s="155">
        <f>'прил 4'!I37</f>
        <v>500</v>
      </c>
      <c r="I21" s="155">
        <f>'прил 4'!J37</f>
        <v>500</v>
      </c>
    </row>
    <row r="22" spans="1:9" ht="25.5">
      <c r="A22" s="143" t="s">
        <v>78</v>
      </c>
      <c r="B22" s="147" t="s">
        <v>329</v>
      </c>
      <c r="C22" s="147" t="s">
        <v>1</v>
      </c>
      <c r="D22" s="147">
        <v>11</v>
      </c>
      <c r="E22" s="147" t="s">
        <v>176</v>
      </c>
      <c r="F22" s="147"/>
      <c r="G22" s="149">
        <f>G23</f>
        <v>10000</v>
      </c>
      <c r="H22" s="149">
        <f>H23</f>
        <v>10000</v>
      </c>
      <c r="I22" s="149">
        <f>I23</f>
        <v>10000</v>
      </c>
    </row>
    <row r="23" spans="1:9" ht="12.75">
      <c r="A23" s="140" t="s">
        <v>77</v>
      </c>
      <c r="B23" s="147" t="s">
        <v>329</v>
      </c>
      <c r="C23" s="150" t="s">
        <v>1</v>
      </c>
      <c r="D23" s="150">
        <v>11</v>
      </c>
      <c r="E23" s="152" t="s">
        <v>175</v>
      </c>
      <c r="F23" s="150">
        <v>800</v>
      </c>
      <c r="G23" s="151">
        <f>'прил 4'!H46</f>
        <v>10000</v>
      </c>
      <c r="H23" s="151">
        <f>'прил 4'!I45</f>
        <v>10000</v>
      </c>
      <c r="I23" s="151">
        <f>'прил 4'!J45</f>
        <v>10000</v>
      </c>
    </row>
    <row r="24" spans="1:9" ht="25.5">
      <c r="A24" s="142" t="s">
        <v>80</v>
      </c>
      <c r="B24" s="147" t="s">
        <v>329</v>
      </c>
      <c r="C24" s="147" t="s">
        <v>2</v>
      </c>
      <c r="D24" s="147" t="s">
        <v>81</v>
      </c>
      <c r="E24" s="147" t="s">
        <v>161</v>
      </c>
      <c r="F24" s="150"/>
      <c r="G24" s="156">
        <f>G25</f>
        <v>700</v>
      </c>
      <c r="H24" s="156">
        <f>H25</f>
        <v>700</v>
      </c>
      <c r="I24" s="156">
        <f>I25</f>
        <v>700</v>
      </c>
    </row>
    <row r="25" spans="1:9" ht="25.5">
      <c r="A25" s="140" t="s">
        <v>130</v>
      </c>
      <c r="B25" s="147" t="s">
        <v>329</v>
      </c>
      <c r="C25" s="150" t="s">
        <v>1</v>
      </c>
      <c r="D25" s="150">
        <v>13</v>
      </c>
      <c r="E25" s="150" t="s">
        <v>160</v>
      </c>
      <c r="F25" s="150" t="s">
        <v>40</v>
      </c>
      <c r="G25" s="155">
        <v>700</v>
      </c>
      <c r="H25" s="155">
        <v>700</v>
      </c>
      <c r="I25" s="155">
        <v>700</v>
      </c>
    </row>
    <row r="26" spans="1:9" ht="24.75" customHeight="1">
      <c r="A26" s="73" t="s">
        <v>337</v>
      </c>
      <c r="B26" s="147" t="s">
        <v>329</v>
      </c>
      <c r="C26" s="147" t="s">
        <v>1</v>
      </c>
      <c r="D26" s="147">
        <v>13</v>
      </c>
      <c r="E26" s="147" t="s">
        <v>338</v>
      </c>
      <c r="F26" s="147"/>
      <c r="G26" s="156">
        <f>G27</f>
        <v>6300</v>
      </c>
      <c r="H26" s="156">
        <f>H27</f>
        <v>5500</v>
      </c>
      <c r="I26" s="156">
        <f>I27</f>
        <v>5000</v>
      </c>
    </row>
    <row r="27" spans="1:9" ht="24.75" customHeight="1">
      <c r="A27" s="76" t="s">
        <v>172</v>
      </c>
      <c r="B27" s="147" t="s">
        <v>329</v>
      </c>
      <c r="C27" s="75" t="s">
        <v>1</v>
      </c>
      <c r="D27" s="75">
        <v>13</v>
      </c>
      <c r="E27" s="75" t="s">
        <v>338</v>
      </c>
      <c r="F27" s="75">
        <v>200</v>
      </c>
      <c r="G27" s="155">
        <f>'прил 4'!H55</f>
        <v>6300</v>
      </c>
      <c r="H27" s="155">
        <f>'прил 4'!I53</f>
        <v>5500</v>
      </c>
      <c r="I27" s="155">
        <f>'прил 4'!J53</f>
        <v>5000</v>
      </c>
    </row>
    <row r="28" spans="1:9" ht="15" customHeight="1">
      <c r="A28" s="142" t="s">
        <v>15</v>
      </c>
      <c r="B28" s="147" t="s">
        <v>329</v>
      </c>
      <c r="C28" s="147" t="s">
        <v>12</v>
      </c>
      <c r="D28" s="147" t="s">
        <v>2</v>
      </c>
      <c r="E28" s="147" t="s">
        <v>82</v>
      </c>
      <c r="F28" s="150"/>
      <c r="G28" s="149">
        <f>G29</f>
        <v>209800</v>
      </c>
      <c r="H28" s="149">
        <f>H29</f>
        <v>231900</v>
      </c>
      <c r="I28" s="149">
        <f>I29</f>
        <v>254400</v>
      </c>
    </row>
    <row r="29" spans="1:9" ht="27.75" customHeight="1">
      <c r="A29" s="140" t="s">
        <v>18</v>
      </c>
      <c r="B29" s="147" t="s">
        <v>329</v>
      </c>
      <c r="C29" s="150" t="s">
        <v>12</v>
      </c>
      <c r="D29" s="150" t="s">
        <v>13</v>
      </c>
      <c r="E29" s="150" t="s">
        <v>85</v>
      </c>
      <c r="F29" s="150"/>
      <c r="G29" s="151">
        <f>G30+G31</f>
        <v>209800</v>
      </c>
      <c r="H29" s="151">
        <f>H30+H31</f>
        <v>231900</v>
      </c>
      <c r="I29" s="151">
        <f>I30+I31</f>
        <v>254400</v>
      </c>
    </row>
    <row r="30" spans="1:9" ht="63" customHeight="1">
      <c r="A30" s="140" t="s">
        <v>73</v>
      </c>
      <c r="B30" s="147" t="s">
        <v>329</v>
      </c>
      <c r="C30" s="150" t="s">
        <v>12</v>
      </c>
      <c r="D30" s="150" t="s">
        <v>13</v>
      </c>
      <c r="E30" s="150" t="s">
        <v>85</v>
      </c>
      <c r="F30" s="150">
        <v>100</v>
      </c>
      <c r="G30" s="151">
        <f>'прил 4'!H70</f>
        <v>192408</v>
      </c>
      <c r="H30" s="151">
        <f>'прил 4'!I70</f>
        <v>212611</v>
      </c>
      <c r="I30" s="151">
        <f>'прил 4'!J70</f>
        <v>233234</v>
      </c>
    </row>
    <row r="31" spans="1:9" ht="31.5" customHeight="1">
      <c r="A31" s="140" t="s">
        <v>130</v>
      </c>
      <c r="B31" s="147" t="s">
        <v>329</v>
      </c>
      <c r="C31" s="150" t="s">
        <v>12</v>
      </c>
      <c r="D31" s="150" t="s">
        <v>13</v>
      </c>
      <c r="E31" s="150" t="s">
        <v>85</v>
      </c>
      <c r="F31" s="150">
        <v>200</v>
      </c>
      <c r="G31" s="151">
        <f>'прил 4'!H73</f>
        <v>17392</v>
      </c>
      <c r="H31" s="151">
        <f>'прил 4'!I73</f>
        <v>19289</v>
      </c>
      <c r="I31" s="151">
        <f>'прил 4'!J73</f>
        <v>21166</v>
      </c>
    </row>
    <row r="32" spans="1:9" ht="31.5" customHeight="1">
      <c r="A32" s="122" t="s">
        <v>314</v>
      </c>
      <c r="B32" s="147" t="s">
        <v>329</v>
      </c>
      <c r="C32" s="74"/>
      <c r="D32" s="74"/>
      <c r="E32" s="74" t="s">
        <v>320</v>
      </c>
      <c r="F32" s="75"/>
      <c r="G32" s="149">
        <f>G33+G37+G39</f>
        <v>76900</v>
      </c>
      <c r="H32" s="149">
        <f>H33+H37+H39</f>
        <v>57400</v>
      </c>
      <c r="I32" s="149">
        <f>I33+I37+I39</f>
        <v>54600</v>
      </c>
    </row>
    <row r="33" spans="1:9" ht="31.5" customHeight="1">
      <c r="A33" s="122" t="s">
        <v>315</v>
      </c>
      <c r="B33" s="147" t="s">
        <v>329</v>
      </c>
      <c r="C33" s="74" t="s">
        <v>321</v>
      </c>
      <c r="D33" s="74" t="s">
        <v>322</v>
      </c>
      <c r="E33" s="74" t="s">
        <v>320</v>
      </c>
      <c r="F33" s="75"/>
      <c r="G33" s="149">
        <f>G34</f>
        <v>68400</v>
      </c>
      <c r="H33" s="149">
        <f aca="true" t="shared" si="1" ref="H33:I35">H34</f>
        <v>50000</v>
      </c>
      <c r="I33" s="149">
        <f t="shared" si="1"/>
        <v>47500</v>
      </c>
    </row>
    <row r="34" spans="1:9" ht="31.5" customHeight="1">
      <c r="A34" s="76" t="s">
        <v>316</v>
      </c>
      <c r="B34" s="147" t="s">
        <v>329</v>
      </c>
      <c r="C34" s="75" t="s">
        <v>321</v>
      </c>
      <c r="D34" s="75" t="s">
        <v>323</v>
      </c>
      <c r="E34" s="75" t="s">
        <v>320</v>
      </c>
      <c r="F34" s="75"/>
      <c r="G34" s="149">
        <f>G35</f>
        <v>68400</v>
      </c>
      <c r="H34" s="149">
        <f t="shared" si="1"/>
        <v>50000</v>
      </c>
      <c r="I34" s="149">
        <f t="shared" si="1"/>
        <v>47500</v>
      </c>
    </row>
    <row r="35" spans="1:9" ht="31.5" customHeight="1">
      <c r="A35" s="73" t="s">
        <v>533</v>
      </c>
      <c r="B35" s="147" t="s">
        <v>329</v>
      </c>
      <c r="C35" s="75" t="s">
        <v>321</v>
      </c>
      <c r="D35" s="75" t="s">
        <v>323</v>
      </c>
      <c r="E35" s="75" t="s">
        <v>275</v>
      </c>
      <c r="F35" s="75"/>
      <c r="G35" s="149">
        <f>G36</f>
        <v>68400</v>
      </c>
      <c r="H35" s="149">
        <f t="shared" si="1"/>
        <v>50000</v>
      </c>
      <c r="I35" s="149">
        <f t="shared" si="1"/>
        <v>47500</v>
      </c>
    </row>
    <row r="36" spans="1:9" ht="17.25" customHeight="1">
      <c r="A36" s="76" t="s">
        <v>317</v>
      </c>
      <c r="B36" s="147" t="s">
        <v>329</v>
      </c>
      <c r="C36" s="75" t="s">
        <v>321</v>
      </c>
      <c r="D36" s="75" t="s">
        <v>323</v>
      </c>
      <c r="E36" s="75" t="s">
        <v>339</v>
      </c>
      <c r="F36" s="75">
        <v>200</v>
      </c>
      <c r="G36" s="151">
        <f>'прил 4'!H81</f>
        <v>68400</v>
      </c>
      <c r="H36" s="151">
        <f>'прил 4'!I81</f>
        <v>50000</v>
      </c>
      <c r="I36" s="151">
        <f>'прил 4'!J81</f>
        <v>47500</v>
      </c>
    </row>
    <row r="37" spans="1:9" ht="25.5" customHeight="1">
      <c r="A37" s="73" t="s">
        <v>534</v>
      </c>
      <c r="B37" s="147" t="s">
        <v>329</v>
      </c>
      <c r="C37" s="75" t="s">
        <v>321</v>
      </c>
      <c r="D37" s="75">
        <v>14</v>
      </c>
      <c r="E37" s="75" t="s">
        <v>365</v>
      </c>
      <c r="F37" s="75"/>
      <c r="G37" s="149">
        <f>G38</f>
        <v>5700</v>
      </c>
      <c r="H37" s="149">
        <f>H38</f>
        <v>5000</v>
      </c>
      <c r="I37" s="149">
        <f>I38</f>
        <v>4700</v>
      </c>
    </row>
    <row r="38" spans="1:9" ht="17.25" customHeight="1">
      <c r="A38" s="76" t="s">
        <v>340</v>
      </c>
      <c r="B38" s="147" t="s">
        <v>329</v>
      </c>
      <c r="C38" s="75" t="s">
        <v>321</v>
      </c>
      <c r="D38" s="75">
        <v>14</v>
      </c>
      <c r="E38" s="75" t="s">
        <v>343</v>
      </c>
      <c r="F38" s="75">
        <v>200</v>
      </c>
      <c r="G38" s="151">
        <f>'прил 4'!H87</f>
        <v>5700</v>
      </c>
      <c r="H38" s="151">
        <f>'прил 4'!I85</f>
        <v>5000</v>
      </c>
      <c r="I38" s="151">
        <f>'прил 4'!J85</f>
        <v>4700</v>
      </c>
    </row>
    <row r="39" spans="1:9" ht="36" customHeight="1">
      <c r="A39" s="73" t="s">
        <v>535</v>
      </c>
      <c r="B39" s="147" t="s">
        <v>329</v>
      </c>
      <c r="C39" s="75" t="s">
        <v>321</v>
      </c>
      <c r="D39" s="75">
        <v>14</v>
      </c>
      <c r="E39" s="75" t="s">
        <v>366</v>
      </c>
      <c r="F39" s="75"/>
      <c r="G39" s="149">
        <f>G40</f>
        <v>2800</v>
      </c>
      <c r="H39" s="149">
        <f>H40</f>
        <v>2400</v>
      </c>
      <c r="I39" s="149">
        <f>I40</f>
        <v>2400</v>
      </c>
    </row>
    <row r="40" spans="1:9" ht="17.25" customHeight="1">
      <c r="A40" s="76" t="s">
        <v>340</v>
      </c>
      <c r="B40" s="147" t="s">
        <v>329</v>
      </c>
      <c r="C40" s="75" t="s">
        <v>321</v>
      </c>
      <c r="D40" s="75">
        <v>14</v>
      </c>
      <c r="E40" s="75" t="s">
        <v>344</v>
      </c>
      <c r="F40" s="75">
        <v>200</v>
      </c>
      <c r="G40" s="151">
        <f>'прил 4'!H91</f>
        <v>2800</v>
      </c>
      <c r="H40" s="151">
        <f>'прил 4'!I89</f>
        <v>2400</v>
      </c>
      <c r="I40" s="151">
        <f>'прил 4'!J89</f>
        <v>2400</v>
      </c>
    </row>
    <row r="41" spans="1:9" ht="24.75" customHeight="1">
      <c r="A41" s="142" t="s">
        <v>151</v>
      </c>
      <c r="B41" s="147" t="s">
        <v>329</v>
      </c>
      <c r="C41" s="147" t="s">
        <v>3</v>
      </c>
      <c r="D41" s="150"/>
      <c r="E41" s="150"/>
      <c r="F41" s="150"/>
      <c r="G41" s="156">
        <f>G42+G52+G56</f>
        <v>1261600</v>
      </c>
      <c r="H41" s="156">
        <f>H42+H52+H56</f>
        <v>1299400</v>
      </c>
      <c r="I41" s="156">
        <f>I42+I52+I56</f>
        <v>1344400</v>
      </c>
    </row>
    <row r="42" spans="1:9" ht="21.75" customHeight="1" hidden="1">
      <c r="A42" s="142" t="s">
        <v>83</v>
      </c>
      <c r="B42" s="147" t="s">
        <v>329</v>
      </c>
      <c r="C42" s="147" t="s">
        <v>3</v>
      </c>
      <c r="D42" s="147" t="s">
        <v>1</v>
      </c>
      <c r="E42" s="147"/>
      <c r="F42" s="147"/>
      <c r="G42" s="156">
        <f>G43</f>
        <v>0</v>
      </c>
      <c r="H42" s="156">
        <f>H43</f>
        <v>0</v>
      </c>
      <c r="I42" s="156">
        <f>I43</f>
        <v>0</v>
      </c>
    </row>
    <row r="43" spans="1:9" ht="0.75" customHeight="1" hidden="1">
      <c r="A43" s="142" t="s">
        <v>50</v>
      </c>
      <c r="B43" s="147" t="s">
        <v>329</v>
      </c>
      <c r="C43" s="147" t="s">
        <v>3</v>
      </c>
      <c r="D43" s="147" t="s">
        <v>1</v>
      </c>
      <c r="E43" s="147" t="s">
        <v>84</v>
      </c>
      <c r="F43" s="147"/>
      <c r="G43" s="156">
        <f>G44+G48</f>
        <v>0</v>
      </c>
      <c r="H43" s="156">
        <f>H44+H48</f>
        <v>0</v>
      </c>
      <c r="I43" s="156">
        <f>I44+I48</f>
        <v>0</v>
      </c>
    </row>
    <row r="44" spans="1:9" ht="63.75" hidden="1">
      <c r="A44" s="140" t="s">
        <v>73</v>
      </c>
      <c r="B44" s="147" t="s">
        <v>329</v>
      </c>
      <c r="C44" s="150" t="s">
        <v>3</v>
      </c>
      <c r="D44" s="150" t="s">
        <v>1</v>
      </c>
      <c r="E44" s="150" t="s">
        <v>84</v>
      </c>
      <c r="F44" s="150">
        <v>100</v>
      </c>
      <c r="G44" s="155">
        <f>G45</f>
        <v>0</v>
      </c>
      <c r="H44" s="155">
        <f>H45</f>
        <v>0</v>
      </c>
      <c r="I44" s="155">
        <f>I45</f>
        <v>0</v>
      </c>
    </row>
    <row r="45" spans="1:9" ht="12.75" hidden="1">
      <c r="A45" s="140" t="s">
        <v>38</v>
      </c>
      <c r="B45" s="147" t="s">
        <v>329</v>
      </c>
      <c r="C45" s="150" t="s">
        <v>3</v>
      </c>
      <c r="D45" s="150" t="s">
        <v>1</v>
      </c>
      <c r="E45" s="150" t="s">
        <v>84</v>
      </c>
      <c r="F45" s="150">
        <v>120</v>
      </c>
      <c r="G45" s="155">
        <f>G46+G47</f>
        <v>0</v>
      </c>
      <c r="H45" s="155">
        <f>H46+H47</f>
        <v>0</v>
      </c>
      <c r="I45" s="155">
        <f>I46+I47</f>
        <v>0</v>
      </c>
    </row>
    <row r="46" spans="1:9" ht="25.5" hidden="1">
      <c r="A46" s="140" t="s">
        <v>106</v>
      </c>
      <c r="B46" s="147" t="s">
        <v>329</v>
      </c>
      <c r="C46" s="150" t="s">
        <v>3</v>
      </c>
      <c r="D46" s="150" t="s">
        <v>1</v>
      </c>
      <c r="E46" s="150" t="s">
        <v>84</v>
      </c>
      <c r="F46" s="150">
        <v>121</v>
      </c>
      <c r="G46" s="155">
        <v>0</v>
      </c>
      <c r="H46" s="155">
        <v>0</v>
      </c>
      <c r="I46" s="155">
        <v>0</v>
      </c>
    </row>
    <row r="47" spans="1:9" ht="38.25" hidden="1">
      <c r="A47" s="140" t="s">
        <v>107</v>
      </c>
      <c r="B47" s="147" t="s">
        <v>329</v>
      </c>
      <c r="C47" s="150" t="s">
        <v>3</v>
      </c>
      <c r="D47" s="150" t="s">
        <v>1</v>
      </c>
      <c r="E47" s="150" t="s">
        <v>84</v>
      </c>
      <c r="F47" s="150">
        <v>129</v>
      </c>
      <c r="G47" s="155">
        <v>0</v>
      </c>
      <c r="H47" s="155">
        <v>0</v>
      </c>
      <c r="I47" s="155">
        <v>0</v>
      </c>
    </row>
    <row r="48" spans="1:9" ht="25.5" hidden="1">
      <c r="A48" s="140" t="s">
        <v>130</v>
      </c>
      <c r="B48" s="147" t="s">
        <v>329</v>
      </c>
      <c r="C48" s="150" t="s">
        <v>3</v>
      </c>
      <c r="D48" s="150" t="s">
        <v>1</v>
      </c>
      <c r="E48" s="150" t="s">
        <v>84</v>
      </c>
      <c r="F48" s="150">
        <v>200</v>
      </c>
      <c r="G48" s="155">
        <f aca="true" t="shared" si="2" ref="G48:I49">G49</f>
        <v>0</v>
      </c>
      <c r="H48" s="155">
        <v>0</v>
      </c>
      <c r="I48" s="155">
        <f t="shared" si="2"/>
        <v>0</v>
      </c>
    </row>
    <row r="49" spans="1:9" ht="25.5" hidden="1">
      <c r="A49" s="140" t="s">
        <v>131</v>
      </c>
      <c r="B49" s="147" t="s">
        <v>329</v>
      </c>
      <c r="C49" s="150" t="s">
        <v>3</v>
      </c>
      <c r="D49" s="150" t="s">
        <v>1</v>
      </c>
      <c r="E49" s="150" t="s">
        <v>84</v>
      </c>
      <c r="F49" s="150">
        <v>240</v>
      </c>
      <c r="G49" s="155">
        <f t="shared" si="2"/>
        <v>0</v>
      </c>
      <c r="H49" s="155">
        <f t="shared" si="2"/>
        <v>0</v>
      </c>
      <c r="I49" s="155">
        <f t="shared" si="2"/>
        <v>0</v>
      </c>
    </row>
    <row r="50" spans="1:9" ht="25.5" hidden="1">
      <c r="A50" s="140" t="s">
        <v>120</v>
      </c>
      <c r="B50" s="147" t="s">
        <v>329</v>
      </c>
      <c r="C50" s="150" t="s">
        <v>3</v>
      </c>
      <c r="D50" s="150" t="s">
        <v>1</v>
      </c>
      <c r="E50" s="150" t="s">
        <v>84</v>
      </c>
      <c r="F50" s="150">
        <v>244</v>
      </c>
      <c r="G50" s="155">
        <v>0</v>
      </c>
      <c r="H50" s="155">
        <v>0</v>
      </c>
      <c r="I50" s="155">
        <v>0</v>
      </c>
    </row>
    <row r="51" spans="1:9" ht="12.75" hidden="1">
      <c r="A51" s="140"/>
      <c r="B51" s="147" t="s">
        <v>329</v>
      </c>
      <c r="C51" s="150"/>
      <c r="D51" s="150"/>
      <c r="E51" s="150"/>
      <c r="F51" s="150"/>
      <c r="G51" s="151"/>
      <c r="H51" s="151"/>
      <c r="I51" s="151"/>
    </row>
    <row r="52" spans="1:9" ht="15.75" customHeight="1">
      <c r="A52" s="142" t="s">
        <v>152</v>
      </c>
      <c r="B52" s="147" t="s">
        <v>329</v>
      </c>
      <c r="C52" s="147" t="s">
        <v>3</v>
      </c>
      <c r="D52" s="147" t="s">
        <v>51</v>
      </c>
      <c r="E52" s="147" t="s">
        <v>86</v>
      </c>
      <c r="F52" s="147"/>
      <c r="G52" s="149">
        <f>G55</f>
        <v>1261600</v>
      </c>
      <c r="H52" s="149">
        <f>H55</f>
        <v>1299400</v>
      </c>
      <c r="I52" s="149">
        <f>I55</f>
        <v>1344400</v>
      </c>
    </row>
    <row r="53" spans="1:9" ht="17.25" customHeight="1">
      <c r="A53" s="142" t="s">
        <v>87</v>
      </c>
      <c r="B53" s="147" t="s">
        <v>329</v>
      </c>
      <c r="C53" s="147" t="s">
        <v>3</v>
      </c>
      <c r="D53" s="147" t="s">
        <v>51</v>
      </c>
      <c r="E53" s="150" t="s">
        <v>88</v>
      </c>
      <c r="F53" s="150"/>
      <c r="G53" s="151">
        <f aca="true" t="shared" si="3" ref="G53:I54">G54</f>
        <v>1261600</v>
      </c>
      <c r="H53" s="151">
        <f t="shared" si="3"/>
        <v>1299400</v>
      </c>
      <c r="I53" s="151">
        <f t="shared" si="3"/>
        <v>1344400</v>
      </c>
    </row>
    <row r="54" spans="1:9" ht="18.75" customHeight="1">
      <c r="A54" s="142" t="s">
        <v>384</v>
      </c>
      <c r="B54" s="147" t="s">
        <v>329</v>
      </c>
      <c r="C54" s="150" t="s">
        <v>3</v>
      </c>
      <c r="D54" s="150" t="s">
        <v>51</v>
      </c>
      <c r="E54" s="150" t="s">
        <v>89</v>
      </c>
      <c r="F54" s="150"/>
      <c r="G54" s="151">
        <f t="shared" si="3"/>
        <v>1261600</v>
      </c>
      <c r="H54" s="151">
        <f t="shared" si="3"/>
        <v>1299400</v>
      </c>
      <c r="I54" s="151">
        <f t="shared" si="3"/>
        <v>1344400</v>
      </c>
    </row>
    <row r="55" spans="1:9" ht="25.5">
      <c r="A55" s="144" t="s">
        <v>130</v>
      </c>
      <c r="B55" s="147" t="s">
        <v>329</v>
      </c>
      <c r="C55" s="150" t="s">
        <v>3</v>
      </c>
      <c r="D55" s="150" t="s">
        <v>51</v>
      </c>
      <c r="E55" s="150" t="s">
        <v>89</v>
      </c>
      <c r="F55" s="150" t="s">
        <v>40</v>
      </c>
      <c r="G55" s="151">
        <f>'прил 4'!H101</f>
        <v>1261600</v>
      </c>
      <c r="H55" s="151">
        <f>'прил 4'!I101</f>
        <v>1299400</v>
      </c>
      <c r="I55" s="151">
        <f>'прил 4'!J101</f>
        <v>1344400</v>
      </c>
    </row>
    <row r="56" spans="1:9" ht="21.75">
      <c r="A56" s="73" t="s">
        <v>348</v>
      </c>
      <c r="B56" s="147" t="s">
        <v>329</v>
      </c>
      <c r="C56" s="150" t="s">
        <v>3</v>
      </c>
      <c r="D56" s="150">
        <v>12</v>
      </c>
      <c r="E56" s="150" t="s">
        <v>349</v>
      </c>
      <c r="F56" s="150"/>
      <c r="G56" s="151">
        <f>G57</f>
        <v>0</v>
      </c>
      <c r="H56" s="151">
        <f>H57</f>
        <v>0</v>
      </c>
      <c r="I56" s="151">
        <f>I57</f>
        <v>0</v>
      </c>
    </row>
    <row r="57" spans="1:9" ht="12.75">
      <c r="A57" s="76" t="s">
        <v>345</v>
      </c>
      <c r="B57" s="147" t="s">
        <v>329</v>
      </c>
      <c r="C57" s="150" t="s">
        <v>3</v>
      </c>
      <c r="D57" s="150">
        <v>12</v>
      </c>
      <c r="E57" s="150" t="s">
        <v>350</v>
      </c>
      <c r="F57" s="150">
        <v>200</v>
      </c>
      <c r="G57" s="151">
        <f>'прил 4'!H105</f>
        <v>0</v>
      </c>
      <c r="H57" s="151">
        <f>'прил 4'!I104</f>
        <v>0</v>
      </c>
      <c r="I57" s="151">
        <f>'прил 4'!J104</f>
        <v>0</v>
      </c>
    </row>
    <row r="58" spans="1:9" ht="26.25" customHeight="1">
      <c r="A58" s="145" t="s">
        <v>65</v>
      </c>
      <c r="B58" s="147" t="s">
        <v>329</v>
      </c>
      <c r="C58" s="147" t="s">
        <v>66</v>
      </c>
      <c r="D58" s="147" t="s">
        <v>2</v>
      </c>
      <c r="E58" s="147"/>
      <c r="F58" s="147"/>
      <c r="G58" s="149">
        <f>G59+G61</f>
        <v>514042</v>
      </c>
      <c r="H58" s="149">
        <f>G64+H66+H62+H60</f>
        <v>513032</v>
      </c>
      <c r="I58" s="149">
        <f>H64+I66+I62+I60</f>
        <v>491042</v>
      </c>
    </row>
    <row r="59" spans="1:9" ht="39.75" customHeight="1">
      <c r="A59" s="139" t="s">
        <v>536</v>
      </c>
      <c r="B59" s="147" t="s">
        <v>329</v>
      </c>
      <c r="C59" s="150" t="s">
        <v>66</v>
      </c>
      <c r="D59" s="150" t="s">
        <v>12</v>
      </c>
      <c r="E59" s="75" t="s">
        <v>354</v>
      </c>
      <c r="F59" s="147"/>
      <c r="G59" s="149">
        <f>G60</f>
        <v>57000</v>
      </c>
      <c r="H59" s="149">
        <f>H60</f>
        <v>49590</v>
      </c>
      <c r="I59" s="149">
        <f>I60</f>
        <v>47000</v>
      </c>
    </row>
    <row r="60" spans="1:9" ht="26.25" customHeight="1">
      <c r="A60" s="144" t="s">
        <v>130</v>
      </c>
      <c r="B60" s="147" t="s">
        <v>329</v>
      </c>
      <c r="C60" s="150" t="s">
        <v>66</v>
      </c>
      <c r="D60" s="150" t="s">
        <v>12</v>
      </c>
      <c r="E60" s="75" t="s">
        <v>354</v>
      </c>
      <c r="F60" s="147">
        <v>200</v>
      </c>
      <c r="G60" s="151">
        <f>'прил 4'!H109</f>
        <v>57000</v>
      </c>
      <c r="H60" s="151">
        <f>'прил 4'!I109</f>
        <v>49590</v>
      </c>
      <c r="I60" s="151">
        <f>'прил 4'!J112</f>
        <v>47000</v>
      </c>
    </row>
    <row r="61" spans="1:9" ht="26.25" customHeight="1">
      <c r="A61" s="73" t="s">
        <v>154</v>
      </c>
      <c r="B61" s="147" t="s">
        <v>329</v>
      </c>
      <c r="C61" s="150" t="s">
        <v>66</v>
      </c>
      <c r="D61" s="150" t="s">
        <v>13</v>
      </c>
      <c r="E61" s="150" t="s">
        <v>349</v>
      </c>
      <c r="F61" s="150">
        <v>200</v>
      </c>
      <c r="G61" s="149">
        <f>G62+G64</f>
        <v>457042</v>
      </c>
      <c r="H61" s="149">
        <f>H62+H64</f>
        <v>463442</v>
      </c>
      <c r="I61" s="149">
        <f>I62+I64</f>
        <v>444042</v>
      </c>
    </row>
    <row r="62" spans="1:9" ht="26.25" customHeight="1">
      <c r="A62" s="73" t="s">
        <v>355</v>
      </c>
      <c r="B62" s="147" t="s">
        <v>329</v>
      </c>
      <c r="C62" s="150" t="s">
        <v>66</v>
      </c>
      <c r="D62" s="150" t="s">
        <v>13</v>
      </c>
      <c r="E62" s="150" t="s">
        <v>367</v>
      </c>
      <c r="F62" s="147"/>
      <c r="G62" s="149">
        <f>'прил 4'!H115</f>
        <v>53000</v>
      </c>
      <c r="H62" s="149">
        <f>H63</f>
        <v>59400</v>
      </c>
      <c r="I62" s="149">
        <f>I63</f>
        <v>40000</v>
      </c>
    </row>
    <row r="63" spans="1:9" ht="26.25" customHeight="1">
      <c r="A63" s="76" t="s">
        <v>172</v>
      </c>
      <c r="B63" s="147" t="s">
        <v>329</v>
      </c>
      <c r="C63" s="150" t="s">
        <v>66</v>
      </c>
      <c r="D63" s="150" t="s">
        <v>13</v>
      </c>
      <c r="E63" s="150" t="s">
        <v>326</v>
      </c>
      <c r="F63" s="150" t="s">
        <v>40</v>
      </c>
      <c r="G63" s="151">
        <f>'прил 4'!H115</f>
        <v>53000</v>
      </c>
      <c r="H63" s="151">
        <f>'прил 4'!I115</f>
        <v>59400</v>
      </c>
      <c r="I63" s="151">
        <f>'прил 4'!J115</f>
        <v>40000</v>
      </c>
    </row>
    <row r="64" spans="1:9" ht="26.25" customHeight="1">
      <c r="A64" s="145" t="s">
        <v>177</v>
      </c>
      <c r="B64" s="147" t="s">
        <v>329</v>
      </c>
      <c r="C64" s="74" t="s">
        <v>66</v>
      </c>
      <c r="D64" s="74" t="s">
        <v>13</v>
      </c>
      <c r="E64" s="74" t="s">
        <v>327</v>
      </c>
      <c r="F64" s="77"/>
      <c r="G64" s="149">
        <f>G65</f>
        <v>404042</v>
      </c>
      <c r="H64" s="149">
        <f>H65</f>
        <v>404042</v>
      </c>
      <c r="I64" s="149">
        <f>I65</f>
        <v>404042</v>
      </c>
    </row>
    <row r="65" spans="1:9" ht="26.25" customHeight="1">
      <c r="A65" s="144" t="s">
        <v>130</v>
      </c>
      <c r="B65" s="147" t="s">
        <v>329</v>
      </c>
      <c r="C65" s="75" t="s">
        <v>66</v>
      </c>
      <c r="D65" s="75" t="s">
        <v>13</v>
      </c>
      <c r="E65" s="75" t="s">
        <v>327</v>
      </c>
      <c r="F65" s="78">
        <v>200</v>
      </c>
      <c r="G65" s="151">
        <f>'прил 4'!H123</f>
        <v>404042</v>
      </c>
      <c r="H65" s="151">
        <f>'прил 4'!I123</f>
        <v>404042</v>
      </c>
      <c r="I65" s="151">
        <f>'прил 4'!J123</f>
        <v>404042</v>
      </c>
    </row>
    <row r="66" spans="1:9" ht="1.5" customHeight="1" hidden="1">
      <c r="A66" s="142" t="s">
        <v>122</v>
      </c>
      <c r="B66" s="147" t="s">
        <v>35</v>
      </c>
      <c r="C66" s="147" t="s">
        <v>66</v>
      </c>
      <c r="D66" s="147" t="s">
        <v>13</v>
      </c>
      <c r="E66" s="147" t="s">
        <v>90</v>
      </c>
      <c r="F66" s="147" t="s">
        <v>121</v>
      </c>
      <c r="G66" s="149">
        <f aca="true" t="shared" si="4" ref="G66:I68">G67</f>
        <v>0</v>
      </c>
      <c r="H66" s="149">
        <f t="shared" si="4"/>
        <v>0</v>
      </c>
      <c r="I66" s="149">
        <f t="shared" si="4"/>
        <v>0</v>
      </c>
    </row>
    <row r="67" spans="1:9" ht="23.25" customHeight="1" hidden="1">
      <c r="A67" s="140" t="s">
        <v>52</v>
      </c>
      <c r="B67" s="147" t="s">
        <v>35</v>
      </c>
      <c r="C67" s="147" t="s">
        <v>66</v>
      </c>
      <c r="D67" s="147" t="s">
        <v>13</v>
      </c>
      <c r="E67" s="150" t="s">
        <v>90</v>
      </c>
      <c r="F67" s="150">
        <v>200</v>
      </c>
      <c r="G67" s="151">
        <f t="shared" si="4"/>
        <v>0</v>
      </c>
      <c r="H67" s="151">
        <f t="shared" si="4"/>
        <v>0</v>
      </c>
      <c r="I67" s="151">
        <f t="shared" si="4"/>
        <v>0</v>
      </c>
    </row>
    <row r="68" spans="1:9" ht="26.25" customHeight="1" hidden="1">
      <c r="A68" s="140" t="s">
        <v>39</v>
      </c>
      <c r="B68" s="150" t="s">
        <v>35</v>
      </c>
      <c r="C68" s="150" t="s">
        <v>66</v>
      </c>
      <c r="D68" s="150" t="s">
        <v>13</v>
      </c>
      <c r="E68" s="150" t="s">
        <v>90</v>
      </c>
      <c r="F68" s="150">
        <v>240</v>
      </c>
      <c r="G68" s="151">
        <f t="shared" si="4"/>
        <v>0</v>
      </c>
      <c r="H68" s="151">
        <f t="shared" si="4"/>
        <v>0</v>
      </c>
      <c r="I68" s="151">
        <f t="shared" si="4"/>
        <v>0</v>
      </c>
    </row>
    <row r="69" spans="1:9" ht="8.25" customHeight="1" hidden="1">
      <c r="A69" s="140" t="s">
        <v>123</v>
      </c>
      <c r="B69" s="150" t="s">
        <v>35</v>
      </c>
      <c r="C69" s="150" t="s">
        <v>66</v>
      </c>
      <c r="D69" s="150" t="s">
        <v>13</v>
      </c>
      <c r="E69" s="150" t="s">
        <v>90</v>
      </c>
      <c r="F69" s="150">
        <v>244</v>
      </c>
      <c r="G69" s="151">
        <v>0</v>
      </c>
      <c r="H69" s="151">
        <v>0</v>
      </c>
      <c r="I69" s="151">
        <v>0</v>
      </c>
    </row>
    <row r="70" spans="1:9" ht="26.25" customHeight="1" hidden="1">
      <c r="A70" s="140"/>
      <c r="B70" s="150"/>
      <c r="C70" s="150"/>
      <c r="D70" s="150"/>
      <c r="E70" s="150"/>
      <c r="F70" s="150"/>
      <c r="G70" s="151"/>
      <c r="H70" s="151"/>
      <c r="I70" s="151"/>
    </row>
    <row r="71" spans="1:9" ht="11.25" customHeight="1" hidden="1">
      <c r="A71" s="142" t="s">
        <v>140</v>
      </c>
      <c r="B71" s="147" t="s">
        <v>35</v>
      </c>
      <c r="C71" s="147" t="s">
        <v>66</v>
      </c>
      <c r="D71" s="147" t="s">
        <v>13</v>
      </c>
      <c r="E71" s="147" t="s">
        <v>127</v>
      </c>
      <c r="F71" s="147"/>
      <c r="G71" s="149">
        <f aca="true" t="shared" si="5" ref="G71:I73">G72</f>
        <v>0</v>
      </c>
      <c r="H71" s="149">
        <f t="shared" si="5"/>
        <v>0</v>
      </c>
      <c r="I71" s="149">
        <f t="shared" si="5"/>
        <v>0</v>
      </c>
    </row>
    <row r="72" spans="1:9" ht="26.25" customHeight="1" hidden="1">
      <c r="A72" s="140" t="s">
        <v>130</v>
      </c>
      <c r="B72" s="147" t="s">
        <v>35</v>
      </c>
      <c r="C72" s="147" t="s">
        <v>66</v>
      </c>
      <c r="D72" s="147" t="s">
        <v>13</v>
      </c>
      <c r="E72" s="150" t="s">
        <v>126</v>
      </c>
      <c r="F72" s="150">
        <v>200</v>
      </c>
      <c r="G72" s="151">
        <f t="shared" si="5"/>
        <v>0</v>
      </c>
      <c r="H72" s="151">
        <f t="shared" si="5"/>
        <v>0</v>
      </c>
      <c r="I72" s="151">
        <f t="shared" si="5"/>
        <v>0</v>
      </c>
    </row>
    <row r="73" spans="1:9" ht="26.25" customHeight="1" hidden="1">
      <c r="A73" s="140" t="s">
        <v>131</v>
      </c>
      <c r="B73" s="150" t="s">
        <v>35</v>
      </c>
      <c r="C73" s="150" t="s">
        <v>66</v>
      </c>
      <c r="D73" s="150" t="s">
        <v>13</v>
      </c>
      <c r="E73" s="150" t="s">
        <v>126</v>
      </c>
      <c r="F73" s="150">
        <v>240</v>
      </c>
      <c r="G73" s="151">
        <f t="shared" si="5"/>
        <v>0</v>
      </c>
      <c r="H73" s="151">
        <f t="shared" si="5"/>
        <v>0</v>
      </c>
      <c r="I73" s="151">
        <f t="shared" si="5"/>
        <v>0</v>
      </c>
    </row>
    <row r="74" spans="1:9" ht="26.25" customHeight="1" hidden="1">
      <c r="A74" s="140" t="s">
        <v>133</v>
      </c>
      <c r="B74" s="150" t="s">
        <v>35</v>
      </c>
      <c r="C74" s="150" t="s">
        <v>66</v>
      </c>
      <c r="D74" s="150" t="s">
        <v>13</v>
      </c>
      <c r="E74" s="150" t="s">
        <v>126</v>
      </c>
      <c r="F74" s="150">
        <v>244</v>
      </c>
      <c r="G74" s="151">
        <v>0</v>
      </c>
      <c r="H74" s="151">
        <v>0</v>
      </c>
      <c r="I74" s="151">
        <v>0</v>
      </c>
    </row>
    <row r="75" spans="1:9" ht="17.25" customHeight="1" hidden="1">
      <c r="A75" s="140"/>
      <c r="B75" s="150"/>
      <c r="C75" s="150"/>
      <c r="D75" s="150"/>
      <c r="E75" s="150"/>
      <c r="F75" s="150"/>
      <c r="G75" s="151"/>
      <c r="H75" s="151"/>
      <c r="I75" s="151"/>
    </row>
    <row r="76" spans="1:9" ht="26.25" customHeight="1" hidden="1">
      <c r="A76" s="142" t="s">
        <v>139</v>
      </c>
      <c r="B76" s="147" t="s">
        <v>35</v>
      </c>
      <c r="C76" s="147" t="s">
        <v>66</v>
      </c>
      <c r="D76" s="147" t="s">
        <v>13</v>
      </c>
      <c r="E76" s="147" t="s">
        <v>127</v>
      </c>
      <c r="F76" s="147"/>
      <c r="G76" s="149">
        <f aca="true" t="shared" si="6" ref="G76:I78">G77</f>
        <v>0</v>
      </c>
      <c r="H76" s="149">
        <f t="shared" si="6"/>
        <v>0</v>
      </c>
      <c r="I76" s="149">
        <f t="shared" si="6"/>
        <v>0</v>
      </c>
    </row>
    <row r="77" spans="1:9" ht="26.25" customHeight="1" hidden="1">
      <c r="A77" s="140" t="s">
        <v>130</v>
      </c>
      <c r="B77" s="147" t="s">
        <v>35</v>
      </c>
      <c r="C77" s="147" t="s">
        <v>66</v>
      </c>
      <c r="D77" s="147" t="s">
        <v>13</v>
      </c>
      <c r="E77" s="150" t="s">
        <v>126</v>
      </c>
      <c r="F77" s="150">
        <v>200</v>
      </c>
      <c r="G77" s="151">
        <f t="shared" si="6"/>
        <v>0</v>
      </c>
      <c r="H77" s="151">
        <f t="shared" si="6"/>
        <v>0</v>
      </c>
      <c r="I77" s="151">
        <f t="shared" si="6"/>
        <v>0</v>
      </c>
    </row>
    <row r="78" spans="1:9" ht="26.25" customHeight="1" hidden="1">
      <c r="A78" s="140" t="s">
        <v>131</v>
      </c>
      <c r="B78" s="150" t="s">
        <v>35</v>
      </c>
      <c r="C78" s="150" t="s">
        <v>66</v>
      </c>
      <c r="D78" s="150" t="s">
        <v>13</v>
      </c>
      <c r="E78" s="150" t="s">
        <v>126</v>
      </c>
      <c r="F78" s="150">
        <v>240</v>
      </c>
      <c r="G78" s="151">
        <f t="shared" si="6"/>
        <v>0</v>
      </c>
      <c r="H78" s="151">
        <f t="shared" si="6"/>
        <v>0</v>
      </c>
      <c r="I78" s="151">
        <f t="shared" si="6"/>
        <v>0</v>
      </c>
    </row>
    <row r="79" spans="1:9" ht="26.25" customHeight="1" hidden="1">
      <c r="A79" s="140" t="s">
        <v>133</v>
      </c>
      <c r="B79" s="150" t="s">
        <v>35</v>
      </c>
      <c r="C79" s="150" t="s">
        <v>66</v>
      </c>
      <c r="D79" s="150" t="s">
        <v>13</v>
      </c>
      <c r="E79" s="150" t="s">
        <v>126</v>
      </c>
      <c r="F79" s="150">
        <v>244</v>
      </c>
      <c r="G79" s="151">
        <v>0</v>
      </c>
      <c r="H79" s="151">
        <v>0</v>
      </c>
      <c r="I79" s="151">
        <v>0</v>
      </c>
    </row>
    <row r="80" spans="1:9" ht="26.25" customHeight="1" hidden="1">
      <c r="A80" s="140"/>
      <c r="B80" s="150"/>
      <c r="C80" s="150"/>
      <c r="D80" s="150"/>
      <c r="E80" s="150"/>
      <c r="F80" s="150"/>
      <c r="G80" s="151"/>
      <c r="H80" s="151"/>
      <c r="I80" s="151"/>
    </row>
    <row r="81" spans="1:9" ht="63" customHeight="1" hidden="1">
      <c r="A81" s="142" t="s">
        <v>138</v>
      </c>
      <c r="B81" s="147" t="s">
        <v>35</v>
      </c>
      <c r="C81" s="147" t="s">
        <v>66</v>
      </c>
      <c r="D81" s="147" t="s">
        <v>13</v>
      </c>
      <c r="E81" s="147" t="s">
        <v>127</v>
      </c>
      <c r="F81" s="147"/>
      <c r="G81" s="151">
        <f aca="true" t="shared" si="7" ref="G81:I83">G82</f>
        <v>0</v>
      </c>
      <c r="H81" s="151">
        <f t="shared" si="7"/>
        <v>0</v>
      </c>
      <c r="I81" s="151">
        <f t="shared" si="7"/>
        <v>0</v>
      </c>
    </row>
    <row r="82" spans="1:9" ht="26.25" customHeight="1" hidden="1">
      <c r="A82" s="140" t="s">
        <v>130</v>
      </c>
      <c r="B82" s="147" t="s">
        <v>35</v>
      </c>
      <c r="C82" s="147" t="s">
        <v>66</v>
      </c>
      <c r="D82" s="147" t="s">
        <v>13</v>
      </c>
      <c r="E82" s="150" t="s">
        <v>128</v>
      </c>
      <c r="F82" s="150">
        <v>200</v>
      </c>
      <c r="G82" s="151">
        <f t="shared" si="7"/>
        <v>0</v>
      </c>
      <c r="H82" s="151">
        <f t="shared" si="7"/>
        <v>0</v>
      </c>
      <c r="I82" s="151">
        <f t="shared" si="7"/>
        <v>0</v>
      </c>
    </row>
    <row r="83" spans="1:9" ht="26.25" customHeight="1" hidden="1">
      <c r="A83" s="140" t="s">
        <v>131</v>
      </c>
      <c r="B83" s="150" t="s">
        <v>35</v>
      </c>
      <c r="C83" s="150" t="s">
        <v>66</v>
      </c>
      <c r="D83" s="150" t="s">
        <v>13</v>
      </c>
      <c r="E83" s="150" t="s">
        <v>128</v>
      </c>
      <c r="F83" s="150">
        <v>240</v>
      </c>
      <c r="G83" s="151">
        <f t="shared" si="7"/>
        <v>0</v>
      </c>
      <c r="H83" s="151">
        <f t="shared" si="7"/>
        <v>0</v>
      </c>
      <c r="I83" s="151">
        <f t="shared" si="7"/>
        <v>0</v>
      </c>
    </row>
    <row r="84" spans="1:9" ht="26.25" customHeight="1" hidden="1">
      <c r="A84" s="140" t="s">
        <v>134</v>
      </c>
      <c r="B84" s="150" t="s">
        <v>35</v>
      </c>
      <c r="C84" s="150" t="s">
        <v>66</v>
      </c>
      <c r="D84" s="150" t="s">
        <v>13</v>
      </c>
      <c r="E84" s="150" t="s">
        <v>128</v>
      </c>
      <c r="F84" s="150">
        <v>244</v>
      </c>
      <c r="G84" s="151">
        <v>0</v>
      </c>
      <c r="H84" s="151">
        <v>0</v>
      </c>
      <c r="I84" s="151">
        <v>0</v>
      </c>
    </row>
    <row r="85" spans="1:9" ht="26.25" customHeight="1" hidden="1">
      <c r="A85" s="140"/>
      <c r="B85" s="150"/>
      <c r="C85" s="150"/>
      <c r="D85" s="150"/>
      <c r="E85" s="150"/>
      <c r="F85" s="150"/>
      <c r="G85" s="151"/>
      <c r="H85" s="151"/>
      <c r="I85" s="151"/>
    </row>
    <row r="86" spans="1:9" ht="54.75" customHeight="1" hidden="1">
      <c r="A86" s="142" t="s">
        <v>137</v>
      </c>
      <c r="B86" s="147" t="s">
        <v>35</v>
      </c>
      <c r="C86" s="147" t="s">
        <v>66</v>
      </c>
      <c r="D86" s="147" t="s">
        <v>13</v>
      </c>
      <c r="E86" s="147" t="s">
        <v>127</v>
      </c>
      <c r="F86" s="147"/>
      <c r="G86" s="151">
        <f aca="true" t="shared" si="8" ref="G86:I88">G87</f>
        <v>0</v>
      </c>
      <c r="H86" s="151">
        <f t="shared" si="8"/>
        <v>0</v>
      </c>
      <c r="I86" s="151">
        <f t="shared" si="8"/>
        <v>0</v>
      </c>
    </row>
    <row r="87" spans="1:9" ht="26.25" customHeight="1" hidden="1">
      <c r="A87" s="140" t="s">
        <v>130</v>
      </c>
      <c r="B87" s="147" t="s">
        <v>35</v>
      </c>
      <c r="C87" s="147" t="s">
        <v>66</v>
      </c>
      <c r="D87" s="147" t="s">
        <v>13</v>
      </c>
      <c r="E87" s="150" t="s">
        <v>128</v>
      </c>
      <c r="F87" s="150">
        <v>200</v>
      </c>
      <c r="G87" s="151">
        <f t="shared" si="8"/>
        <v>0</v>
      </c>
      <c r="H87" s="151">
        <f t="shared" si="8"/>
        <v>0</v>
      </c>
      <c r="I87" s="151">
        <f t="shared" si="8"/>
        <v>0</v>
      </c>
    </row>
    <row r="88" spans="1:9" ht="26.25" customHeight="1" hidden="1">
      <c r="A88" s="140" t="s">
        <v>131</v>
      </c>
      <c r="B88" s="150" t="s">
        <v>35</v>
      </c>
      <c r="C88" s="150" t="s">
        <v>66</v>
      </c>
      <c r="D88" s="150" t="s">
        <v>13</v>
      </c>
      <c r="E88" s="150" t="s">
        <v>128</v>
      </c>
      <c r="F88" s="150">
        <v>240</v>
      </c>
      <c r="G88" s="151">
        <f t="shared" si="8"/>
        <v>0</v>
      </c>
      <c r="H88" s="151">
        <f t="shared" si="8"/>
        <v>0</v>
      </c>
      <c r="I88" s="151">
        <f t="shared" si="8"/>
        <v>0</v>
      </c>
    </row>
    <row r="89" spans="1:9" ht="26.25" customHeight="1" hidden="1">
      <c r="A89" s="140" t="s">
        <v>134</v>
      </c>
      <c r="B89" s="150" t="s">
        <v>35</v>
      </c>
      <c r="C89" s="150" t="s">
        <v>66</v>
      </c>
      <c r="D89" s="150" t="s">
        <v>13</v>
      </c>
      <c r="E89" s="150" t="s">
        <v>128</v>
      </c>
      <c r="F89" s="150">
        <v>244</v>
      </c>
      <c r="G89" s="151">
        <v>0</v>
      </c>
      <c r="H89" s="151">
        <v>0</v>
      </c>
      <c r="I89" s="151">
        <v>0</v>
      </c>
    </row>
    <row r="90" spans="1:9" ht="23.25" customHeight="1" hidden="1">
      <c r="A90" s="140"/>
      <c r="B90" s="150"/>
      <c r="C90" s="150"/>
      <c r="D90" s="150"/>
      <c r="E90" s="150"/>
      <c r="F90" s="150"/>
      <c r="G90" s="151"/>
      <c r="H90" s="151"/>
      <c r="I90" s="151"/>
    </row>
    <row r="91" spans="1:9" ht="65.25" customHeight="1" hidden="1">
      <c r="A91" s="142" t="s">
        <v>136</v>
      </c>
      <c r="B91" s="147" t="s">
        <v>35</v>
      </c>
      <c r="C91" s="147" t="s">
        <v>66</v>
      </c>
      <c r="D91" s="147" t="s">
        <v>13</v>
      </c>
      <c r="E91" s="147" t="s">
        <v>127</v>
      </c>
      <c r="F91" s="147"/>
      <c r="G91" s="151">
        <f aca="true" t="shared" si="9" ref="G91:I93">G92</f>
        <v>0</v>
      </c>
      <c r="H91" s="151">
        <f t="shared" si="9"/>
        <v>0</v>
      </c>
      <c r="I91" s="151">
        <f t="shared" si="9"/>
        <v>0</v>
      </c>
    </row>
    <row r="92" spans="1:9" ht="26.25" customHeight="1" hidden="1">
      <c r="A92" s="140" t="s">
        <v>130</v>
      </c>
      <c r="B92" s="147" t="s">
        <v>35</v>
      </c>
      <c r="C92" s="147" t="s">
        <v>66</v>
      </c>
      <c r="D92" s="147" t="s">
        <v>13</v>
      </c>
      <c r="E92" s="150" t="s">
        <v>129</v>
      </c>
      <c r="F92" s="150">
        <v>200</v>
      </c>
      <c r="G92" s="151">
        <f t="shared" si="9"/>
        <v>0</v>
      </c>
      <c r="H92" s="151">
        <f t="shared" si="9"/>
        <v>0</v>
      </c>
      <c r="I92" s="151">
        <f t="shared" si="9"/>
        <v>0</v>
      </c>
    </row>
    <row r="93" spans="1:9" ht="26.25" customHeight="1" hidden="1">
      <c r="A93" s="140" t="s">
        <v>131</v>
      </c>
      <c r="B93" s="150" t="s">
        <v>35</v>
      </c>
      <c r="C93" s="150" t="s">
        <v>66</v>
      </c>
      <c r="D93" s="150" t="s">
        <v>13</v>
      </c>
      <c r="E93" s="150" t="s">
        <v>129</v>
      </c>
      <c r="F93" s="150">
        <v>240</v>
      </c>
      <c r="G93" s="151">
        <f t="shared" si="9"/>
        <v>0</v>
      </c>
      <c r="H93" s="151">
        <f t="shared" si="9"/>
        <v>0</v>
      </c>
      <c r="I93" s="151">
        <f t="shared" si="9"/>
        <v>0</v>
      </c>
    </row>
    <row r="94" spans="1:9" ht="26.25" customHeight="1" hidden="1">
      <c r="A94" s="140" t="s">
        <v>133</v>
      </c>
      <c r="B94" s="150" t="s">
        <v>35</v>
      </c>
      <c r="C94" s="150" t="s">
        <v>66</v>
      </c>
      <c r="D94" s="150" t="s">
        <v>13</v>
      </c>
      <c r="E94" s="150" t="s">
        <v>129</v>
      </c>
      <c r="F94" s="150">
        <v>244</v>
      </c>
      <c r="G94" s="151">
        <v>0</v>
      </c>
      <c r="H94" s="151">
        <v>0</v>
      </c>
      <c r="I94" s="151">
        <v>0</v>
      </c>
    </row>
    <row r="95" spans="1:9" ht="26.25" customHeight="1" hidden="1">
      <c r="A95" s="140"/>
      <c r="B95" s="150"/>
      <c r="C95" s="150"/>
      <c r="D95" s="150"/>
      <c r="E95" s="150"/>
      <c r="F95" s="150"/>
      <c r="G95" s="151"/>
      <c r="H95" s="151"/>
      <c r="I95" s="151"/>
    </row>
    <row r="96" spans="1:9" ht="37.5" customHeight="1" hidden="1">
      <c r="A96" s="142" t="s">
        <v>135</v>
      </c>
      <c r="B96" s="147" t="s">
        <v>35</v>
      </c>
      <c r="C96" s="147" t="s">
        <v>66</v>
      </c>
      <c r="D96" s="147" t="s">
        <v>13</v>
      </c>
      <c r="E96" s="147" t="s">
        <v>127</v>
      </c>
      <c r="F96" s="147"/>
      <c r="G96" s="151">
        <f aca="true" t="shared" si="10" ref="G96:I98">G97</f>
        <v>0</v>
      </c>
      <c r="H96" s="151">
        <f t="shared" si="10"/>
        <v>0</v>
      </c>
      <c r="I96" s="151">
        <f t="shared" si="10"/>
        <v>0</v>
      </c>
    </row>
    <row r="97" spans="1:9" ht="26.25" customHeight="1" hidden="1">
      <c r="A97" s="140" t="s">
        <v>130</v>
      </c>
      <c r="B97" s="147" t="s">
        <v>35</v>
      </c>
      <c r="C97" s="147" t="s">
        <v>66</v>
      </c>
      <c r="D97" s="147" t="s">
        <v>13</v>
      </c>
      <c r="E97" s="150" t="s">
        <v>129</v>
      </c>
      <c r="F97" s="150">
        <v>200</v>
      </c>
      <c r="G97" s="151">
        <f t="shared" si="10"/>
        <v>0</v>
      </c>
      <c r="H97" s="151">
        <f t="shared" si="10"/>
        <v>0</v>
      </c>
      <c r="I97" s="151">
        <f t="shared" si="10"/>
        <v>0</v>
      </c>
    </row>
    <row r="98" spans="1:9" ht="26.25" customHeight="1" hidden="1">
      <c r="A98" s="140" t="s">
        <v>131</v>
      </c>
      <c r="B98" s="150" t="s">
        <v>35</v>
      </c>
      <c r="C98" s="150" t="s">
        <v>66</v>
      </c>
      <c r="D98" s="150" t="s">
        <v>13</v>
      </c>
      <c r="E98" s="150" t="s">
        <v>129</v>
      </c>
      <c r="F98" s="150">
        <v>240</v>
      </c>
      <c r="G98" s="151">
        <f t="shared" si="10"/>
        <v>0</v>
      </c>
      <c r="H98" s="151">
        <f t="shared" si="10"/>
        <v>0</v>
      </c>
      <c r="I98" s="151">
        <f t="shared" si="10"/>
        <v>0</v>
      </c>
    </row>
    <row r="99" spans="1:9" ht="26.25" customHeight="1" hidden="1">
      <c r="A99" s="140" t="s">
        <v>133</v>
      </c>
      <c r="B99" s="150" t="s">
        <v>35</v>
      </c>
      <c r="C99" s="150" t="s">
        <v>66</v>
      </c>
      <c r="D99" s="150" t="s">
        <v>13</v>
      </c>
      <c r="E99" s="150" t="s">
        <v>129</v>
      </c>
      <c r="F99" s="150">
        <v>244</v>
      </c>
      <c r="G99" s="151">
        <v>0</v>
      </c>
      <c r="H99" s="151">
        <v>0</v>
      </c>
      <c r="I99" s="151">
        <v>0</v>
      </c>
    </row>
    <row r="100" spans="1:9" ht="26.25" customHeight="1" hidden="1">
      <c r="A100" s="140"/>
      <c r="B100" s="150"/>
      <c r="C100" s="150"/>
      <c r="D100" s="150"/>
      <c r="E100" s="150"/>
      <c r="F100" s="150"/>
      <c r="G100" s="151"/>
      <c r="H100" s="151"/>
      <c r="I100" s="151"/>
    </row>
    <row r="101" spans="1:9" ht="12.75">
      <c r="A101" s="142" t="s">
        <v>368</v>
      </c>
      <c r="B101" s="150"/>
      <c r="C101" s="150"/>
      <c r="D101" s="150"/>
      <c r="E101" s="150"/>
      <c r="F101" s="150"/>
      <c r="G101" s="151"/>
      <c r="H101" s="151"/>
      <c r="I101" s="151"/>
    </row>
    <row r="102" spans="1:9" ht="12.75">
      <c r="A102" s="142" t="s">
        <v>41</v>
      </c>
      <c r="B102" s="147" t="s">
        <v>330</v>
      </c>
      <c r="C102" s="147" t="s">
        <v>4</v>
      </c>
      <c r="D102" s="147" t="s">
        <v>2</v>
      </c>
      <c r="E102" s="147" t="s">
        <v>69</v>
      </c>
      <c r="F102" s="147"/>
      <c r="G102" s="149">
        <f>G103</f>
        <v>3838716</v>
      </c>
      <c r="H102" s="149">
        <f>H103</f>
        <v>4154693</v>
      </c>
      <c r="I102" s="149">
        <f>I103</f>
        <v>3560690</v>
      </c>
    </row>
    <row r="103" spans="1:9" ht="12.75">
      <c r="A103" s="142" t="s">
        <v>95</v>
      </c>
      <c r="B103" s="147" t="s">
        <v>330</v>
      </c>
      <c r="C103" s="157" t="s">
        <v>4</v>
      </c>
      <c r="D103" s="147" t="s">
        <v>1</v>
      </c>
      <c r="E103" s="157" t="s">
        <v>96</v>
      </c>
      <c r="F103" s="148"/>
      <c r="G103" s="151">
        <f>G104+G109+G113</f>
        <v>3838716</v>
      </c>
      <c r="H103" s="151">
        <f>H104+H109+H113</f>
        <v>4154693</v>
      </c>
      <c r="I103" s="151">
        <f>I104+I109+I113</f>
        <v>3560690</v>
      </c>
    </row>
    <row r="104" spans="1:9" ht="12.75">
      <c r="A104" s="142" t="s">
        <v>97</v>
      </c>
      <c r="B104" s="147" t="s">
        <v>330</v>
      </c>
      <c r="C104" s="147" t="s">
        <v>4</v>
      </c>
      <c r="D104" s="147" t="s">
        <v>1</v>
      </c>
      <c r="E104" s="157" t="s">
        <v>98</v>
      </c>
      <c r="F104" s="158"/>
      <c r="G104" s="149">
        <f>G105+G107+G108</f>
        <v>3352800</v>
      </c>
      <c r="H104" s="149">
        <f>H105+H107+H108</f>
        <v>3731291</v>
      </c>
      <c r="I104" s="149">
        <f>I105+I107+I108</f>
        <v>3157380</v>
      </c>
    </row>
    <row r="105" spans="1:9" ht="25.5">
      <c r="A105" s="140" t="s">
        <v>99</v>
      </c>
      <c r="B105" s="147" t="s">
        <v>330</v>
      </c>
      <c r="C105" s="152" t="s">
        <v>4</v>
      </c>
      <c r="D105" s="152" t="s">
        <v>1</v>
      </c>
      <c r="E105" s="150" t="s">
        <v>100</v>
      </c>
      <c r="F105" s="152"/>
      <c r="G105" s="151">
        <f>G106</f>
        <v>2472100</v>
      </c>
      <c r="H105" s="151">
        <f>H106</f>
        <v>2964140</v>
      </c>
      <c r="I105" s="151">
        <f>I106</f>
        <v>2450940</v>
      </c>
    </row>
    <row r="106" spans="1:9" ht="63.75">
      <c r="A106" s="140" t="s">
        <v>73</v>
      </c>
      <c r="B106" s="147" t="s">
        <v>330</v>
      </c>
      <c r="C106" s="152" t="s">
        <v>4</v>
      </c>
      <c r="D106" s="152" t="s">
        <v>1</v>
      </c>
      <c r="E106" s="150" t="s">
        <v>100</v>
      </c>
      <c r="F106" s="152">
        <v>100</v>
      </c>
      <c r="G106" s="151">
        <f>'прил 4'!H156</f>
        <v>2472100</v>
      </c>
      <c r="H106" s="151">
        <f>'прил 4'!I156</f>
        <v>2964140</v>
      </c>
      <c r="I106" s="151">
        <f>'прил 4'!J156</f>
        <v>2450940</v>
      </c>
    </row>
    <row r="107" spans="1:9" ht="25.5">
      <c r="A107" s="140" t="s">
        <v>132</v>
      </c>
      <c r="B107" s="147" t="s">
        <v>330</v>
      </c>
      <c r="C107" s="152" t="s">
        <v>4</v>
      </c>
      <c r="D107" s="152" t="s">
        <v>1</v>
      </c>
      <c r="E107" s="150" t="s">
        <v>101</v>
      </c>
      <c r="F107" s="150">
        <v>200</v>
      </c>
      <c r="G107" s="151">
        <f>'прил 4'!H160</f>
        <v>879700</v>
      </c>
      <c r="H107" s="151">
        <f>'прил 4'!I160</f>
        <v>766151</v>
      </c>
      <c r="I107" s="151">
        <f>'прил 4'!J160</f>
        <v>705440</v>
      </c>
    </row>
    <row r="108" spans="1:9" ht="16.5" customHeight="1">
      <c r="A108" s="140" t="s">
        <v>77</v>
      </c>
      <c r="B108" s="147" t="s">
        <v>330</v>
      </c>
      <c r="C108" s="152" t="s">
        <v>4</v>
      </c>
      <c r="D108" s="152" t="s">
        <v>1</v>
      </c>
      <c r="E108" s="150" t="s">
        <v>101</v>
      </c>
      <c r="F108" s="150">
        <v>800</v>
      </c>
      <c r="G108" s="151">
        <f>'прил 4'!H170</f>
        <v>1000</v>
      </c>
      <c r="H108" s="151">
        <f>'прил 4'!I170</f>
        <v>1000</v>
      </c>
      <c r="I108" s="151">
        <f>'прил 4'!J170</f>
        <v>1000</v>
      </c>
    </row>
    <row r="109" spans="1:9" ht="12.75">
      <c r="A109" s="142" t="s">
        <v>102</v>
      </c>
      <c r="B109" s="147" t="s">
        <v>330</v>
      </c>
      <c r="C109" s="152" t="s">
        <v>4</v>
      </c>
      <c r="D109" s="152" t="s">
        <v>1</v>
      </c>
      <c r="E109" s="150" t="s">
        <v>103</v>
      </c>
      <c r="F109" s="152"/>
      <c r="G109" s="149">
        <f>G110+G111</f>
        <v>475916</v>
      </c>
      <c r="H109" s="149">
        <f>H110+H111</f>
        <v>413402</v>
      </c>
      <c r="I109" s="149">
        <f>I110+I111</f>
        <v>393310</v>
      </c>
    </row>
    <row r="110" spans="1:9" ht="63.75">
      <c r="A110" s="140" t="s">
        <v>73</v>
      </c>
      <c r="B110" s="147" t="s">
        <v>330</v>
      </c>
      <c r="C110" s="152" t="s">
        <v>4</v>
      </c>
      <c r="D110" s="152" t="s">
        <v>1</v>
      </c>
      <c r="E110" s="150" t="s">
        <v>104</v>
      </c>
      <c r="F110" s="152">
        <v>100</v>
      </c>
      <c r="G110" s="151">
        <f>'прил 4'!H172</f>
        <v>460116</v>
      </c>
      <c r="H110" s="151">
        <f>'прил 4'!I172</f>
        <v>403402</v>
      </c>
      <c r="I110" s="151">
        <f>'прил 4'!J172</f>
        <v>383310</v>
      </c>
    </row>
    <row r="111" spans="1:9" ht="24" customHeight="1">
      <c r="A111" s="140" t="s">
        <v>132</v>
      </c>
      <c r="B111" s="147" t="s">
        <v>330</v>
      </c>
      <c r="C111" s="152" t="s">
        <v>4</v>
      </c>
      <c r="D111" s="152" t="s">
        <v>1</v>
      </c>
      <c r="E111" s="150" t="s">
        <v>105</v>
      </c>
      <c r="F111" s="150">
        <v>200</v>
      </c>
      <c r="G111" s="151">
        <f>'прил 4'!H175</f>
        <v>15800</v>
      </c>
      <c r="H111" s="151">
        <f>'прил 4'!I175</f>
        <v>10000</v>
      </c>
      <c r="I111" s="151">
        <f>'прил 4'!J175</f>
        <v>10000</v>
      </c>
    </row>
    <row r="112" spans="1:9" ht="24" customHeight="1">
      <c r="A112" s="139" t="s">
        <v>359</v>
      </c>
      <c r="B112" s="147" t="s">
        <v>330</v>
      </c>
      <c r="C112" s="152" t="s">
        <v>4</v>
      </c>
      <c r="D112" s="152" t="s">
        <v>3</v>
      </c>
      <c r="E112" s="150"/>
      <c r="F112" s="150"/>
      <c r="G112" s="151"/>
      <c r="H112" s="151"/>
      <c r="I112" s="151"/>
    </row>
    <row r="113" spans="1:9" ht="24" customHeight="1">
      <c r="A113" s="76" t="s">
        <v>360</v>
      </c>
      <c r="B113" s="147" t="s">
        <v>330</v>
      </c>
      <c r="C113" s="152" t="s">
        <v>4</v>
      </c>
      <c r="D113" s="152" t="s">
        <v>3</v>
      </c>
      <c r="E113" s="75" t="s">
        <v>362</v>
      </c>
      <c r="F113" s="150"/>
      <c r="G113" s="151">
        <f>G114</f>
        <v>10000</v>
      </c>
      <c r="H113" s="151">
        <f>H114</f>
        <v>10000</v>
      </c>
      <c r="I113" s="151">
        <f>I114</f>
        <v>10000</v>
      </c>
    </row>
    <row r="114" spans="1:9" ht="24" customHeight="1">
      <c r="A114" s="76" t="s">
        <v>340</v>
      </c>
      <c r="B114" s="147" t="s">
        <v>330</v>
      </c>
      <c r="C114" s="152" t="s">
        <v>4</v>
      </c>
      <c r="D114" s="152" t="s">
        <v>3</v>
      </c>
      <c r="E114" s="75" t="s">
        <v>363</v>
      </c>
      <c r="F114" s="150">
        <v>200</v>
      </c>
      <c r="G114" s="151">
        <f>'прил 4'!H184</f>
        <v>10000</v>
      </c>
      <c r="H114" s="151">
        <f>'прил 4'!I184</f>
        <v>10000</v>
      </c>
      <c r="I114" s="151">
        <f>'прил 4'!J184</f>
        <v>10000</v>
      </c>
    </row>
    <row r="115" spans="1:9" ht="21" customHeight="1">
      <c r="A115" s="142" t="s">
        <v>42</v>
      </c>
      <c r="B115" s="147" t="s">
        <v>329</v>
      </c>
      <c r="C115" s="147">
        <v>10</v>
      </c>
      <c r="D115" s="147" t="s">
        <v>2</v>
      </c>
      <c r="E115" s="150"/>
      <c r="F115" s="150"/>
      <c r="G115" s="149">
        <f>G116</f>
        <v>110600</v>
      </c>
      <c r="H115" s="149">
        <f>H116</f>
        <v>96000</v>
      </c>
      <c r="I115" s="149">
        <f>I116</f>
        <v>91200</v>
      </c>
    </row>
    <row r="116" spans="1:9" ht="17.25" customHeight="1">
      <c r="A116" s="140" t="s">
        <v>45</v>
      </c>
      <c r="B116" s="147" t="s">
        <v>329</v>
      </c>
      <c r="C116" s="150" t="s">
        <v>43</v>
      </c>
      <c r="D116" s="150" t="s">
        <v>1</v>
      </c>
      <c r="E116" s="150" t="s">
        <v>92</v>
      </c>
      <c r="F116" s="150">
        <v>300</v>
      </c>
      <c r="G116" s="151">
        <f>'прил 4'!H128</f>
        <v>110600</v>
      </c>
      <c r="H116" s="151">
        <f>'прил 4'!I128</f>
        <v>96000</v>
      </c>
      <c r="I116" s="151">
        <f>'прил 4'!J128</f>
        <v>91200</v>
      </c>
    </row>
    <row r="117" spans="1:9" ht="18.75" customHeight="1">
      <c r="A117" s="73" t="s">
        <v>179</v>
      </c>
      <c r="B117" s="147" t="s">
        <v>329</v>
      </c>
      <c r="C117" s="74">
        <v>11</v>
      </c>
      <c r="D117" s="74" t="s">
        <v>2</v>
      </c>
      <c r="E117" s="74" t="s">
        <v>180</v>
      </c>
      <c r="F117" s="74"/>
      <c r="G117" s="149">
        <f aca="true" t="shared" si="11" ref="G117:I118">G118</f>
        <v>79800</v>
      </c>
      <c r="H117" s="149">
        <f t="shared" si="11"/>
        <v>69000</v>
      </c>
      <c r="I117" s="149">
        <f t="shared" si="11"/>
        <v>30000</v>
      </c>
    </row>
    <row r="118" spans="1:9" ht="18.75" customHeight="1">
      <c r="A118" s="79" t="s">
        <v>181</v>
      </c>
      <c r="B118" s="147" t="s">
        <v>329</v>
      </c>
      <c r="C118" s="150">
        <v>11</v>
      </c>
      <c r="D118" s="150" t="s">
        <v>12</v>
      </c>
      <c r="E118" s="150" t="s">
        <v>182</v>
      </c>
      <c r="F118" s="75"/>
      <c r="G118" s="151">
        <f t="shared" si="11"/>
        <v>79800</v>
      </c>
      <c r="H118" s="151">
        <f t="shared" si="11"/>
        <v>69000</v>
      </c>
      <c r="I118" s="151">
        <f t="shared" si="11"/>
        <v>30000</v>
      </c>
    </row>
    <row r="119" spans="1:9" ht="18.75" customHeight="1">
      <c r="A119" s="76" t="s">
        <v>183</v>
      </c>
      <c r="B119" s="147" t="s">
        <v>329</v>
      </c>
      <c r="C119" s="150">
        <v>11</v>
      </c>
      <c r="D119" s="150" t="s">
        <v>12</v>
      </c>
      <c r="E119" s="150" t="s">
        <v>184</v>
      </c>
      <c r="F119" s="150"/>
      <c r="G119" s="151">
        <f>G120</f>
        <v>79800</v>
      </c>
      <c r="H119" s="151">
        <f>H120</f>
        <v>69000</v>
      </c>
      <c r="I119" s="151">
        <f>I120</f>
        <v>30000</v>
      </c>
    </row>
    <row r="120" spans="1:9" ht="18.75" customHeight="1">
      <c r="A120" s="76" t="s">
        <v>172</v>
      </c>
      <c r="B120" s="147" t="s">
        <v>329</v>
      </c>
      <c r="C120" s="150">
        <v>11</v>
      </c>
      <c r="D120" s="150" t="s">
        <v>12</v>
      </c>
      <c r="E120" s="150" t="s">
        <v>184</v>
      </c>
      <c r="F120" s="150">
        <v>200</v>
      </c>
      <c r="G120" s="151">
        <f>'прил 4'!H136</f>
        <v>79800</v>
      </c>
      <c r="H120" s="151">
        <f>'прил 4'!I135</f>
        <v>69000</v>
      </c>
      <c r="I120" s="151">
        <f>'прил 4'!J135</f>
        <v>30000</v>
      </c>
    </row>
    <row r="121" spans="1:9" ht="18.75" customHeight="1">
      <c r="A121" s="73" t="s">
        <v>303</v>
      </c>
      <c r="B121" s="147" t="s">
        <v>329</v>
      </c>
      <c r="C121" s="74">
        <v>13</v>
      </c>
      <c r="D121" s="74" t="s">
        <v>2</v>
      </c>
      <c r="E121" s="74" t="s">
        <v>180</v>
      </c>
      <c r="F121" s="74"/>
      <c r="G121" s="149"/>
      <c r="H121" s="149">
        <f>H122</f>
        <v>1000</v>
      </c>
      <c r="I121" s="149">
        <f>I122</f>
        <v>1000</v>
      </c>
    </row>
    <row r="122" spans="1:9" ht="26.25" customHeight="1">
      <c r="A122" s="73" t="s">
        <v>302</v>
      </c>
      <c r="B122" s="147" t="s">
        <v>329</v>
      </c>
      <c r="C122" s="74">
        <v>13</v>
      </c>
      <c r="D122" s="74" t="s">
        <v>1</v>
      </c>
      <c r="E122" s="74" t="s">
        <v>180</v>
      </c>
      <c r="F122" s="75"/>
      <c r="G122" s="151"/>
      <c r="H122" s="151">
        <f>H123</f>
        <v>1000</v>
      </c>
      <c r="I122" s="151">
        <f>I123</f>
        <v>1000</v>
      </c>
    </row>
    <row r="123" spans="1:9" ht="18.75" customHeight="1">
      <c r="A123" s="76" t="s">
        <v>301</v>
      </c>
      <c r="B123" s="147" t="s">
        <v>329</v>
      </c>
      <c r="C123" s="75">
        <v>13</v>
      </c>
      <c r="D123" s="75" t="s">
        <v>1</v>
      </c>
      <c r="E123" s="75" t="s">
        <v>358</v>
      </c>
      <c r="F123" s="75">
        <v>700</v>
      </c>
      <c r="G123" s="151"/>
      <c r="H123" s="151">
        <f>'прил 4'!I141</f>
        <v>1000</v>
      </c>
      <c r="I123" s="151">
        <f>'прил 4'!J141</f>
        <v>1000</v>
      </c>
    </row>
    <row r="124" spans="1:9" ht="39" customHeight="1">
      <c r="A124" s="142" t="s">
        <v>146</v>
      </c>
      <c r="B124" s="147" t="s">
        <v>329</v>
      </c>
      <c r="C124" s="147">
        <v>14</v>
      </c>
      <c r="D124" s="147"/>
      <c r="E124" s="147"/>
      <c r="F124" s="147"/>
      <c r="G124" s="149">
        <f>G125</f>
        <v>37000</v>
      </c>
      <c r="H124" s="149">
        <f>H125</f>
        <v>32000</v>
      </c>
      <c r="I124" s="149">
        <f>I125</f>
        <v>27000</v>
      </c>
    </row>
    <row r="125" spans="1:9" ht="23.25" customHeight="1">
      <c r="A125" s="140" t="s">
        <v>93</v>
      </c>
      <c r="B125" s="147" t="s">
        <v>329</v>
      </c>
      <c r="C125" s="150">
        <v>14</v>
      </c>
      <c r="D125" s="150" t="s">
        <v>13</v>
      </c>
      <c r="E125" s="150" t="s">
        <v>147</v>
      </c>
      <c r="F125" s="150"/>
      <c r="G125" s="151">
        <f>G127</f>
        <v>37000</v>
      </c>
      <c r="H125" s="151">
        <f>H126</f>
        <v>32000</v>
      </c>
      <c r="I125" s="151">
        <f>I126</f>
        <v>27000</v>
      </c>
    </row>
    <row r="126" spans="1:9" ht="26.25" customHeight="1">
      <c r="A126" s="140" t="s">
        <v>153</v>
      </c>
      <c r="B126" s="147" t="s">
        <v>329</v>
      </c>
      <c r="C126" s="150">
        <v>14</v>
      </c>
      <c r="D126" s="150" t="s">
        <v>13</v>
      </c>
      <c r="E126" s="150" t="s">
        <v>94</v>
      </c>
      <c r="F126" s="150"/>
      <c r="G126" s="151">
        <f>G127</f>
        <v>37000</v>
      </c>
      <c r="H126" s="151">
        <f>H127</f>
        <v>32000</v>
      </c>
      <c r="I126" s="151">
        <f>I127</f>
        <v>27000</v>
      </c>
    </row>
    <row r="127" spans="1:9" ht="15.75" customHeight="1">
      <c r="A127" s="140" t="s">
        <v>148</v>
      </c>
      <c r="B127" s="147" t="s">
        <v>329</v>
      </c>
      <c r="C127" s="150">
        <v>14</v>
      </c>
      <c r="D127" s="150" t="s">
        <v>13</v>
      </c>
      <c r="E127" s="150" t="s">
        <v>94</v>
      </c>
      <c r="F127" s="150" t="s">
        <v>149</v>
      </c>
      <c r="G127" s="151">
        <f>'прил 4'!H146</f>
        <v>37000</v>
      </c>
      <c r="H127" s="151">
        <f>'прил 4'!I147</f>
        <v>32000</v>
      </c>
      <c r="I127" s="151">
        <f>'прил 4'!J145</f>
        <v>27000</v>
      </c>
    </row>
    <row r="128" spans="1:9" ht="12.75" hidden="1">
      <c r="A128" s="140" t="s">
        <v>67</v>
      </c>
      <c r="B128" s="150" t="s">
        <v>171</v>
      </c>
      <c r="C128" s="150">
        <v>14</v>
      </c>
      <c r="D128" s="150" t="s">
        <v>13</v>
      </c>
      <c r="E128" s="150" t="s">
        <v>94</v>
      </c>
      <c r="F128" s="150">
        <v>540</v>
      </c>
      <c r="G128" s="151">
        <v>0</v>
      </c>
      <c r="H128" s="151">
        <v>0</v>
      </c>
      <c r="I128" s="151">
        <v>0</v>
      </c>
    </row>
    <row r="129" spans="1:9" ht="12.75" hidden="1">
      <c r="A129" s="140"/>
      <c r="B129" s="150" t="s">
        <v>171</v>
      </c>
      <c r="C129" s="152"/>
      <c r="D129" s="152"/>
      <c r="E129" s="150"/>
      <c r="F129" s="152"/>
      <c r="G129" s="151"/>
      <c r="H129" s="151"/>
      <c r="I129" s="151"/>
    </row>
    <row r="130" spans="1:9" ht="12.75" hidden="1">
      <c r="A130" s="140"/>
      <c r="B130" s="150" t="s">
        <v>171</v>
      </c>
      <c r="C130" s="152"/>
      <c r="D130" s="152"/>
      <c r="E130" s="150"/>
      <c r="F130" s="152"/>
      <c r="G130" s="151"/>
      <c r="H130" s="151"/>
      <c r="I130" s="151"/>
    </row>
    <row r="131" spans="1:9" ht="12.75">
      <c r="A131" s="146" t="s">
        <v>150</v>
      </c>
      <c r="B131" s="159"/>
      <c r="C131" s="152"/>
      <c r="D131" s="160"/>
      <c r="E131" s="150"/>
      <c r="F131" s="152"/>
      <c r="G131" s="161"/>
      <c r="H131" s="162">
        <f>'прил 4'!I187</f>
        <v>312565</v>
      </c>
      <c r="I131" s="163">
        <f>'прил 4'!J187</f>
        <v>637853</v>
      </c>
    </row>
    <row r="132" spans="1:9" ht="14.25" customHeight="1">
      <c r="A132" s="146" t="s">
        <v>156</v>
      </c>
      <c r="B132" s="147"/>
      <c r="C132" s="150"/>
      <c r="D132" s="159"/>
      <c r="E132" s="150"/>
      <c r="F132" s="150"/>
      <c r="G132" s="161">
        <f>G10</f>
        <v>14572868</v>
      </c>
      <c r="H132" s="151">
        <f>H10</f>
        <v>13135220</v>
      </c>
      <c r="I132" s="151">
        <f>I10</f>
        <v>13412170</v>
      </c>
    </row>
    <row r="133" spans="1:6" ht="12.75">
      <c r="A133" s="44"/>
      <c r="B133" s="1"/>
      <c r="C133" s="1"/>
      <c r="D133" s="1"/>
      <c r="E133" s="1"/>
      <c r="F133" s="1"/>
    </row>
    <row r="134" spans="1:8" ht="12.75">
      <c r="A134" s="13"/>
      <c r="B134" s="3"/>
      <c r="C134" s="3"/>
      <c r="D134" s="3"/>
      <c r="E134" s="3"/>
      <c r="F134" s="3"/>
      <c r="G134" s="3"/>
      <c r="H134" s="13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12"/>
      <c r="C138" s="312"/>
      <c r="D138" s="312"/>
      <c r="E138" s="312"/>
      <c r="F138" s="312"/>
      <c r="G138" s="3"/>
    </row>
    <row r="139" spans="1:7" ht="12.75">
      <c r="A139" s="3"/>
      <c r="B139" s="44"/>
      <c r="C139" s="44"/>
      <c r="D139" s="44"/>
      <c r="E139" s="44"/>
      <c r="F139" s="44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13"/>
      <c r="B146" s="314"/>
      <c r="C146" s="3"/>
      <c r="D146" s="3"/>
      <c r="E146" s="3"/>
      <c r="F146" s="3"/>
      <c r="G146" s="3"/>
    </row>
    <row r="147" spans="1:7" ht="12.75" customHeight="1">
      <c r="A147" s="314"/>
      <c r="B147" s="314"/>
      <c r="C147" s="11"/>
      <c r="D147" s="11"/>
      <c r="E147" s="11"/>
      <c r="F147" s="11"/>
      <c r="G147" s="45"/>
    </row>
    <row r="148" spans="1:7" ht="12.75">
      <c r="A148" s="10"/>
      <c r="B148" s="10"/>
      <c r="C148" s="11"/>
      <c r="D148" s="11"/>
      <c r="E148" s="11"/>
      <c r="F148" s="11"/>
      <c r="G148" s="46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13"/>
      <c r="B150" s="1"/>
      <c r="C150" s="1"/>
      <c r="D150" s="1"/>
      <c r="E150" s="1"/>
      <c r="F150" s="1"/>
      <c r="G150" s="3"/>
    </row>
    <row r="151" spans="1:7" ht="12.75">
      <c r="A151" s="13"/>
      <c r="B151" s="3"/>
      <c r="C151" s="1"/>
      <c r="D151" s="1"/>
      <c r="E151" s="1"/>
      <c r="F151" s="1"/>
      <c r="G151" s="3"/>
    </row>
    <row r="152" spans="1:7" ht="12.75">
      <c r="A152" s="10"/>
      <c r="B152" s="1"/>
      <c r="C152" s="1"/>
      <c r="D152" s="1"/>
      <c r="E152" s="1"/>
      <c r="F152" s="2"/>
      <c r="G152" s="3"/>
    </row>
    <row r="153" spans="1:7" ht="12.75">
      <c r="A153" s="10"/>
      <c r="B153" s="1"/>
      <c r="C153" s="1"/>
      <c r="D153" s="1"/>
      <c r="E153" s="1"/>
      <c r="F153" s="1"/>
      <c r="G153" s="3"/>
    </row>
    <row r="154" spans="1:7" ht="51" customHeight="1">
      <c r="A154" s="13"/>
      <c r="B154" s="1"/>
      <c r="C154" s="1"/>
      <c r="D154" s="1"/>
      <c r="E154" s="1"/>
      <c r="F154" s="1"/>
      <c r="G154" s="3"/>
    </row>
    <row r="155" spans="1:7" ht="12.75">
      <c r="A155" s="10"/>
      <c r="B155" s="1"/>
      <c r="C155" s="1"/>
      <c r="D155" s="1"/>
      <c r="E155" s="1"/>
      <c r="F155" s="1"/>
      <c r="G155" s="3"/>
    </row>
    <row r="156" spans="1:7" ht="12.75">
      <c r="A156" s="3"/>
      <c r="B156" s="3"/>
      <c r="C156" s="1"/>
      <c r="D156" s="1"/>
      <c r="E156" s="1"/>
      <c r="F156" s="1"/>
      <c r="G156" s="3"/>
    </row>
    <row r="157" spans="1:7" ht="12.75">
      <c r="A157" s="10"/>
      <c r="B157" s="1"/>
      <c r="C157" s="1"/>
      <c r="D157" s="1"/>
      <c r="E157" s="1"/>
      <c r="F157" s="2"/>
      <c r="G157" s="3"/>
    </row>
    <row r="158" spans="1:7" ht="51" customHeight="1">
      <c r="A158" s="10"/>
      <c r="B158" s="1"/>
      <c r="C158" s="1"/>
      <c r="D158" s="1"/>
      <c r="E158" s="1"/>
      <c r="F158" s="1"/>
      <c r="G158" s="3"/>
    </row>
    <row r="159" spans="1:7" ht="12.75">
      <c r="A159" s="10"/>
      <c r="B159" s="1"/>
      <c r="C159" s="1"/>
      <c r="D159" s="1"/>
      <c r="E159" s="1"/>
      <c r="F159" s="1"/>
      <c r="G159" s="3"/>
    </row>
    <row r="160" spans="1:7" ht="12.75">
      <c r="A160" s="10"/>
      <c r="B160" s="1"/>
      <c r="C160" s="1"/>
      <c r="D160" s="1"/>
      <c r="E160" s="1"/>
      <c r="F160" s="1"/>
      <c r="G160" s="3"/>
    </row>
    <row r="161" spans="1:7" ht="12.75">
      <c r="A161" s="3"/>
      <c r="B161" s="1"/>
      <c r="C161" s="1"/>
      <c r="D161" s="1"/>
      <c r="E161" s="1"/>
      <c r="F161" s="1"/>
      <c r="G161" s="43"/>
    </row>
    <row r="162" spans="1:7" ht="12.75">
      <c r="A162" s="10"/>
      <c r="B162" s="1"/>
      <c r="C162" s="1"/>
      <c r="D162" s="1"/>
      <c r="E162" s="1"/>
      <c r="F162" s="1"/>
      <c r="G162" s="43"/>
    </row>
    <row r="163" spans="1:7" ht="12.75">
      <c r="A163" s="10"/>
      <c r="B163" s="1"/>
      <c r="C163" s="1"/>
      <c r="D163" s="1"/>
      <c r="E163" s="1"/>
      <c r="F163" s="1"/>
      <c r="G163" s="3"/>
    </row>
    <row r="164" spans="1:7" ht="12.75">
      <c r="A164" s="10"/>
      <c r="B164" s="1"/>
      <c r="C164" s="1"/>
      <c r="D164" s="1"/>
      <c r="E164" s="1"/>
      <c r="F164" s="1"/>
      <c r="G164" s="9"/>
    </row>
    <row r="165" spans="1:7" ht="12.75">
      <c r="A165" s="10"/>
      <c r="B165" s="1"/>
      <c r="C165" s="1"/>
      <c r="D165" s="1"/>
      <c r="E165" s="1"/>
      <c r="F165" s="1"/>
      <c r="G165" s="9"/>
    </row>
    <row r="166" spans="1:7" ht="12.75">
      <c r="A166" s="10"/>
      <c r="B166" s="1"/>
      <c r="C166" s="1"/>
      <c r="D166" s="1"/>
      <c r="E166" s="1"/>
      <c r="F166" s="1"/>
      <c r="G166" s="9"/>
    </row>
    <row r="167" spans="1:7" ht="12.75">
      <c r="A167" s="10"/>
      <c r="B167" s="1"/>
      <c r="C167" s="1"/>
      <c r="D167" s="1"/>
      <c r="E167" s="1"/>
      <c r="F167" s="1"/>
      <c r="G167" s="9"/>
    </row>
    <row r="168" spans="1:7" ht="12.75">
      <c r="A168" s="10"/>
      <c r="B168" s="1"/>
      <c r="C168" s="1"/>
      <c r="D168" s="1"/>
      <c r="E168" s="1"/>
      <c r="F168" s="1"/>
      <c r="G168" s="9"/>
    </row>
    <row r="169" spans="1:7" ht="12.75">
      <c r="A169" s="10"/>
      <c r="B169" s="1"/>
      <c r="C169" s="1"/>
      <c r="D169" s="1"/>
      <c r="E169" s="1"/>
      <c r="F169" s="1"/>
      <c r="G169" s="43"/>
    </row>
    <row r="170" spans="1:7" ht="12.75">
      <c r="A170" s="10"/>
      <c r="B170" s="1"/>
      <c r="C170" s="1"/>
      <c r="D170" s="1"/>
      <c r="E170" s="1"/>
      <c r="F170" s="1"/>
      <c r="G170" s="43"/>
    </row>
    <row r="171" spans="1:7" ht="12.75">
      <c r="A171" s="10"/>
      <c r="B171" s="1"/>
      <c r="C171" s="1"/>
      <c r="D171" s="1"/>
      <c r="E171" s="1"/>
      <c r="F171" s="1"/>
      <c r="G171" s="43"/>
    </row>
    <row r="172" spans="1:7" ht="12.75">
      <c r="A172" s="10"/>
      <c r="B172" s="1"/>
      <c r="C172" s="1"/>
      <c r="D172" s="1"/>
      <c r="E172" s="1"/>
      <c r="F172" s="1"/>
      <c r="G172" s="43"/>
    </row>
    <row r="173" spans="1:7" ht="12.75">
      <c r="A173" s="10"/>
      <c r="B173" s="1"/>
      <c r="C173" s="1"/>
      <c r="D173" s="1"/>
      <c r="E173" s="1"/>
      <c r="F173" s="1"/>
      <c r="G173" s="43"/>
    </row>
    <row r="174" spans="1:7" ht="12.75">
      <c r="A174" s="10"/>
      <c r="B174" s="1"/>
      <c r="C174" s="1"/>
      <c r="D174" s="1"/>
      <c r="E174" s="1"/>
      <c r="F174" s="1"/>
      <c r="G174" s="43"/>
    </row>
    <row r="175" spans="1:7" ht="12.75">
      <c r="A175" s="10"/>
      <c r="B175" s="1"/>
      <c r="C175" s="1"/>
      <c r="D175" s="1"/>
      <c r="E175" s="1"/>
      <c r="F175" s="1"/>
      <c r="G175" s="43"/>
    </row>
    <row r="176" spans="1:7" ht="12.75">
      <c r="A176" s="10"/>
      <c r="B176" s="1"/>
      <c r="C176" s="1"/>
      <c r="D176" s="1"/>
      <c r="E176" s="1"/>
      <c r="F176" s="1"/>
      <c r="G176" s="43"/>
    </row>
    <row r="177" spans="1:7" ht="12.75">
      <c r="A177" s="10"/>
      <c r="B177" s="1"/>
      <c r="C177" s="1"/>
      <c r="D177" s="1"/>
      <c r="E177" s="1"/>
      <c r="F177" s="1"/>
      <c r="G177" s="43"/>
    </row>
    <row r="178" spans="1:7" ht="12.75">
      <c r="A178" s="10"/>
      <c r="B178" s="1"/>
      <c r="C178" s="1"/>
      <c r="D178" s="1"/>
      <c r="E178" s="1"/>
      <c r="F178" s="1"/>
      <c r="G178" s="43"/>
    </row>
    <row r="179" spans="1:7" ht="12.75">
      <c r="A179" s="10"/>
      <c r="B179" s="1"/>
      <c r="C179" s="1"/>
      <c r="D179" s="1"/>
      <c r="E179" s="1"/>
      <c r="F179" s="1"/>
      <c r="G179" s="43"/>
    </row>
    <row r="180" spans="1:7" ht="12.75">
      <c r="A180" s="10"/>
      <c r="B180" s="1"/>
      <c r="C180" s="1"/>
      <c r="D180" s="1"/>
      <c r="E180" s="1"/>
      <c r="F180" s="1"/>
      <c r="G180" s="43"/>
    </row>
    <row r="181" spans="1:7" ht="12.75">
      <c r="A181" s="10"/>
      <c r="B181" s="1"/>
      <c r="C181" s="1"/>
      <c r="D181" s="1"/>
      <c r="E181" s="1"/>
      <c r="F181" s="1"/>
      <c r="G181" s="43"/>
    </row>
    <row r="182" spans="1:7" ht="12.75">
      <c r="A182" s="10"/>
      <c r="B182" s="1"/>
      <c r="C182" s="1"/>
      <c r="D182" s="1"/>
      <c r="E182" s="1"/>
      <c r="F182" s="1"/>
      <c r="G182" s="43"/>
    </row>
    <row r="183" spans="1:7" ht="12.75">
      <c r="A183" s="10"/>
      <c r="B183" s="1"/>
      <c r="C183" s="1"/>
      <c r="D183" s="1"/>
      <c r="E183" s="1"/>
      <c r="F183" s="1"/>
      <c r="G183" s="43"/>
    </row>
    <row r="184" spans="1:7" ht="12.75">
      <c r="A184" s="10"/>
      <c r="B184" s="1"/>
      <c r="C184" s="1"/>
      <c r="D184" s="1"/>
      <c r="E184" s="1"/>
      <c r="F184" s="1"/>
      <c r="G184" s="43"/>
    </row>
    <row r="185" spans="1:7" ht="12.75">
      <c r="A185" s="10"/>
      <c r="B185" s="1"/>
      <c r="C185" s="1"/>
      <c r="D185" s="1"/>
      <c r="E185" s="1"/>
      <c r="F185" s="1"/>
      <c r="G185" s="43"/>
    </row>
    <row r="186" spans="1:7" ht="12.75">
      <c r="A186" s="10"/>
      <c r="B186" s="1"/>
      <c r="C186" s="1"/>
      <c r="D186" s="1"/>
      <c r="E186" s="1"/>
      <c r="F186" s="1"/>
      <c r="G186" s="43"/>
    </row>
    <row r="187" spans="1:7" ht="12.75">
      <c r="A187" s="3"/>
      <c r="B187" s="3"/>
      <c r="C187" s="2"/>
      <c r="D187" s="1"/>
      <c r="E187" s="2"/>
      <c r="F187" s="1"/>
      <c r="G187" s="9"/>
    </row>
    <row r="188" spans="1:7" ht="12.75">
      <c r="A188" s="3"/>
      <c r="B188" s="3"/>
      <c r="C188" s="2"/>
      <c r="D188" s="1"/>
      <c r="E188" s="2"/>
      <c r="F188" s="1"/>
      <c r="G188" s="9"/>
    </row>
    <row r="189" spans="1:7" ht="12.75">
      <c r="A189" s="10"/>
      <c r="B189" s="3"/>
      <c r="C189" s="2"/>
      <c r="D189" s="1"/>
      <c r="E189" s="2"/>
      <c r="F189" s="1"/>
      <c r="G189" s="9"/>
    </row>
    <row r="190" spans="1:7" ht="12.75">
      <c r="A190" s="10"/>
      <c r="B190" s="3"/>
      <c r="C190" s="1"/>
      <c r="D190" s="1"/>
      <c r="E190" s="1"/>
      <c r="F190" s="1"/>
      <c r="G190" s="43"/>
    </row>
    <row r="191" spans="1:7" ht="12.75">
      <c r="A191" s="10"/>
      <c r="B191" s="3"/>
      <c r="C191" s="1"/>
      <c r="D191" s="1"/>
      <c r="E191" s="1"/>
      <c r="F191" s="1"/>
      <c r="G191" s="43"/>
    </row>
    <row r="192" spans="1:7" ht="12.75">
      <c r="A192" s="3"/>
      <c r="B192" s="3"/>
      <c r="C192" s="1"/>
      <c r="D192" s="1"/>
      <c r="E192" s="1"/>
      <c r="F192" s="1"/>
      <c r="G192" s="3"/>
    </row>
    <row r="193" spans="1:7" ht="12.75">
      <c r="A193" s="10"/>
      <c r="B193" s="1"/>
      <c r="C193" s="1"/>
      <c r="D193" s="1"/>
      <c r="E193" s="1"/>
      <c r="F193" s="1"/>
      <c r="G193" s="3"/>
    </row>
    <row r="194" spans="1:7" ht="12.75">
      <c r="A194" s="10"/>
      <c r="B194" s="1"/>
      <c r="C194" s="1"/>
      <c r="D194" s="1"/>
      <c r="E194" s="1"/>
      <c r="F194" s="1"/>
      <c r="G194" s="3"/>
    </row>
    <row r="195" spans="1:7" ht="12.75">
      <c r="A195" s="10"/>
      <c r="B195" s="1"/>
      <c r="C195" s="1"/>
      <c r="D195" s="1"/>
      <c r="E195" s="1"/>
      <c r="F195" s="1"/>
      <c r="G195" s="3"/>
    </row>
    <row r="196" spans="1:7" ht="12.75">
      <c r="A196" s="10"/>
      <c r="B196" s="1"/>
      <c r="C196" s="1"/>
      <c r="D196" s="1"/>
      <c r="E196" s="1"/>
      <c r="F196" s="1"/>
      <c r="G196" s="3"/>
    </row>
    <row r="197" spans="1:7" ht="12.75">
      <c r="A197" s="10"/>
      <c r="B197" s="1"/>
      <c r="C197" s="1"/>
      <c r="D197" s="1"/>
      <c r="E197" s="1"/>
      <c r="F197" s="1"/>
      <c r="G197" s="3"/>
    </row>
    <row r="198" spans="1:7" ht="12.75">
      <c r="A198" s="10"/>
      <c r="B198" s="1"/>
      <c r="C198" s="1"/>
      <c r="D198" s="1"/>
      <c r="E198" s="1"/>
      <c r="F198" s="1"/>
      <c r="G198" s="3"/>
    </row>
    <row r="199" spans="1:7" ht="12.75">
      <c r="A199" s="10"/>
      <c r="B199" s="1"/>
      <c r="C199" s="1"/>
      <c r="D199" s="1"/>
      <c r="E199" s="1"/>
      <c r="F199" s="1"/>
      <c r="G199" s="3"/>
    </row>
    <row r="200" spans="1:7" ht="12.75">
      <c r="A200" s="10"/>
      <c r="B200" s="1"/>
      <c r="C200" s="1"/>
      <c r="D200" s="1"/>
      <c r="E200" s="1"/>
      <c r="F200" s="1"/>
      <c r="G200" s="3"/>
    </row>
    <row r="201" spans="1:7" ht="12.75">
      <c r="A201" s="10"/>
      <c r="B201" s="1"/>
      <c r="C201" s="1"/>
      <c r="D201" s="1"/>
      <c r="E201" s="1"/>
      <c r="F201" s="1"/>
      <c r="G201" s="3"/>
    </row>
    <row r="202" spans="1:7" ht="12.75">
      <c r="A202" s="10"/>
      <c r="B202" s="1"/>
      <c r="C202" s="1"/>
      <c r="D202" s="1"/>
      <c r="E202" s="1"/>
      <c r="F202" s="1"/>
      <c r="G202" s="3"/>
    </row>
    <row r="203" spans="1:7" ht="12.75">
      <c r="A203" s="10"/>
      <c r="B203" s="1"/>
      <c r="C203" s="1"/>
      <c r="D203" s="1"/>
      <c r="E203" s="1"/>
      <c r="F203" s="1"/>
      <c r="G203" s="3"/>
    </row>
    <row r="204" spans="1:7" ht="12.75">
      <c r="A204" s="10"/>
      <c r="B204" s="1"/>
      <c r="C204" s="1"/>
      <c r="D204" s="1"/>
      <c r="E204" s="1"/>
      <c r="F204" s="1"/>
      <c r="G204" s="3"/>
    </row>
    <row r="205" spans="1:7" ht="12.75">
      <c r="A205" s="10"/>
      <c r="B205" s="1"/>
      <c r="C205" s="1"/>
      <c r="D205" s="1"/>
      <c r="E205" s="1"/>
      <c r="F205" s="1"/>
      <c r="G205" s="3"/>
    </row>
    <row r="206" spans="1:7" ht="12.75">
      <c r="A206" s="10"/>
      <c r="B206" s="1"/>
      <c r="C206" s="1"/>
      <c r="D206" s="1"/>
      <c r="E206" s="1"/>
      <c r="F206" s="1"/>
      <c r="G206" s="43"/>
    </row>
    <row r="207" spans="1:7" ht="12.75">
      <c r="A207" s="10"/>
      <c r="B207" s="1"/>
      <c r="C207" s="1"/>
      <c r="D207" s="1"/>
      <c r="E207" s="1"/>
      <c r="F207" s="1"/>
      <c r="G207" s="3"/>
    </row>
    <row r="208" spans="1:7" ht="12.75">
      <c r="A208" s="10"/>
      <c r="B208" s="1"/>
      <c r="C208" s="1"/>
      <c r="D208" s="1"/>
      <c r="E208" s="1"/>
      <c r="F208" s="1"/>
      <c r="G208" s="43"/>
    </row>
    <row r="209" spans="1:7" ht="12.75">
      <c r="A209" s="10"/>
      <c r="B209" s="1"/>
      <c r="C209" s="1"/>
      <c r="D209" s="1"/>
      <c r="E209" s="1"/>
      <c r="F209" s="1"/>
      <c r="G209" s="43"/>
    </row>
    <row r="210" spans="1:7" ht="12.75">
      <c r="A210" s="10"/>
      <c r="B210" s="1"/>
      <c r="C210" s="2"/>
      <c r="D210" s="2"/>
      <c r="E210" s="1"/>
      <c r="F210" s="2"/>
      <c r="G210" s="3"/>
    </row>
    <row r="211" spans="1:7" ht="12.75">
      <c r="A211" s="10"/>
      <c r="B211" s="1"/>
      <c r="C211" s="2"/>
      <c r="D211" s="2"/>
      <c r="E211" s="1"/>
      <c r="F211" s="2"/>
      <c r="G211" s="3"/>
    </row>
    <row r="212" spans="1:7" ht="12.75">
      <c r="A212" s="10"/>
      <c r="B212" s="1"/>
      <c r="C212" s="2"/>
      <c r="D212" s="2"/>
      <c r="E212" s="1"/>
      <c r="F212" s="2"/>
      <c r="G212" s="3"/>
    </row>
    <row r="213" spans="1:7" ht="12.75">
      <c r="A213" s="10"/>
      <c r="B213" s="1"/>
      <c r="C213" s="2"/>
      <c r="D213" s="2"/>
      <c r="E213" s="1"/>
      <c r="F213" s="2"/>
      <c r="G213" s="3"/>
    </row>
    <row r="214" spans="1:7" ht="12.75">
      <c r="A214" s="10"/>
      <c r="B214" s="1"/>
      <c r="C214" s="2"/>
      <c r="D214" s="2"/>
      <c r="E214" s="1"/>
      <c r="F214" s="2"/>
      <c r="G214" s="3"/>
    </row>
    <row r="215" spans="1:7" ht="12.75">
      <c r="A215" s="10"/>
      <c r="B215" s="1"/>
      <c r="C215" s="2"/>
      <c r="D215" s="2"/>
      <c r="E215" s="1"/>
      <c r="F215" s="2"/>
      <c r="G215" s="3"/>
    </row>
    <row r="216" spans="1:7" ht="12.75">
      <c r="A216" s="10"/>
      <c r="B216" s="1"/>
      <c r="C216" s="2"/>
      <c r="D216" s="2"/>
      <c r="E216" s="1"/>
      <c r="F216" s="2"/>
      <c r="G216" s="3"/>
    </row>
    <row r="217" spans="1:7" ht="12.75">
      <c r="A217" s="10"/>
      <c r="B217" s="1"/>
      <c r="C217" s="2"/>
      <c r="D217" s="2"/>
      <c r="E217" s="1"/>
      <c r="F217" s="2"/>
      <c r="G217" s="3"/>
    </row>
    <row r="218" spans="1:7" ht="12.75">
      <c r="A218" s="10"/>
      <c r="B218" s="1"/>
      <c r="C218" s="2"/>
      <c r="D218" s="2"/>
      <c r="E218" s="1"/>
      <c r="F218" s="2"/>
      <c r="G218" s="3"/>
    </row>
    <row r="219" spans="1:7" ht="12.75">
      <c r="A219" s="10"/>
      <c r="B219" s="1"/>
      <c r="C219" s="2"/>
      <c r="D219" s="2"/>
      <c r="E219" s="1"/>
      <c r="F219" s="2"/>
      <c r="G219" s="3"/>
    </row>
    <row r="220" spans="1:7" ht="12.75">
      <c r="A220" s="10"/>
      <c r="B220" s="1"/>
      <c r="C220" s="2"/>
      <c r="D220" s="2"/>
      <c r="E220" s="1"/>
      <c r="F220" s="2"/>
      <c r="G220" s="3"/>
    </row>
    <row r="221" spans="1:7" ht="12.75">
      <c r="A221" s="10"/>
      <c r="B221" s="1"/>
      <c r="C221" s="2"/>
      <c r="D221" s="2"/>
      <c r="E221" s="1"/>
      <c r="F221" s="1"/>
      <c r="G221" s="3"/>
    </row>
    <row r="222" spans="1:7" ht="12.75">
      <c r="A222" s="10"/>
      <c r="B222" s="1"/>
      <c r="C222" s="2"/>
      <c r="D222" s="2"/>
      <c r="E222" s="1"/>
      <c r="F222" s="1"/>
      <c r="G222" s="3"/>
    </row>
    <row r="223" spans="1:7" ht="12.75">
      <c r="A223" s="10"/>
      <c r="B223" s="1"/>
      <c r="C223" s="2"/>
      <c r="D223" s="2"/>
      <c r="E223" s="1"/>
      <c r="F223" s="1"/>
      <c r="G223" s="3"/>
    </row>
    <row r="224" spans="1:7" ht="12.75">
      <c r="A224" s="10"/>
      <c r="B224" s="1"/>
      <c r="C224" s="2"/>
      <c r="D224" s="2"/>
      <c r="E224" s="1"/>
      <c r="F224" s="2"/>
      <c r="G224" s="3"/>
    </row>
    <row r="225" spans="1:7" ht="12.75">
      <c r="A225" s="10"/>
      <c r="B225" s="1"/>
      <c r="C225" s="2"/>
      <c r="D225" s="2"/>
      <c r="E225" s="1"/>
      <c r="F225" s="2"/>
      <c r="G225" s="3"/>
    </row>
    <row r="226" spans="1:7" ht="12.75">
      <c r="A226" s="10"/>
      <c r="B226" s="1"/>
      <c r="C226" s="2"/>
      <c r="D226" s="2"/>
      <c r="E226" s="1"/>
      <c r="F226" s="2"/>
      <c r="G226" s="3"/>
    </row>
    <row r="227" spans="1:7" ht="12.75">
      <c r="A227" s="10"/>
      <c r="B227" s="1"/>
      <c r="C227" s="2"/>
      <c r="D227" s="2"/>
      <c r="E227" s="1"/>
      <c r="F227" s="2"/>
      <c r="G227" s="3"/>
    </row>
    <row r="228" spans="1:7" ht="12.75">
      <c r="A228" s="10"/>
      <c r="B228" s="1"/>
      <c r="C228" s="2"/>
      <c r="D228" s="2"/>
      <c r="E228" s="1"/>
      <c r="F228" s="2"/>
      <c r="G228" s="3"/>
    </row>
    <row r="229" spans="1:7" ht="12.75">
      <c r="A229" s="10"/>
      <c r="B229" s="1"/>
      <c r="C229" s="2"/>
      <c r="D229" s="2"/>
      <c r="E229" s="1"/>
      <c r="F229" s="2"/>
      <c r="G229" s="3"/>
    </row>
    <row r="230" spans="1:7" ht="12.75">
      <c r="A230" s="10"/>
      <c r="B230" s="1"/>
      <c r="C230" s="2"/>
      <c r="D230" s="2"/>
      <c r="E230" s="1"/>
      <c r="F230" s="2"/>
      <c r="G230" s="3"/>
    </row>
    <row r="231" spans="1:7" ht="12.75">
      <c r="A231" s="10"/>
      <c r="B231" s="1"/>
      <c r="C231" s="2"/>
      <c r="D231" s="2"/>
      <c r="E231" s="1"/>
      <c r="F231" s="2"/>
      <c r="G231" s="3"/>
    </row>
    <row r="232" spans="1:7" ht="12.75">
      <c r="A232" s="10"/>
      <c r="B232" s="1"/>
      <c r="C232" s="2"/>
      <c r="D232" s="2"/>
      <c r="E232" s="1"/>
      <c r="F232" s="1"/>
      <c r="G232" s="3"/>
    </row>
    <row r="233" spans="1:7" ht="12.75">
      <c r="A233" s="10"/>
      <c r="B233" s="1"/>
      <c r="C233" s="2"/>
      <c r="D233" s="2"/>
      <c r="E233" s="1"/>
      <c r="F233" s="1"/>
      <c r="G233" s="3"/>
    </row>
    <row r="234" spans="1:7" ht="12.75">
      <c r="A234" s="10"/>
      <c r="B234" s="1"/>
      <c r="C234" s="2"/>
      <c r="D234" s="2"/>
      <c r="E234" s="1"/>
      <c r="F234" s="1"/>
      <c r="G234" s="3"/>
    </row>
    <row r="235" spans="1:7" ht="12.75">
      <c r="A235" s="10"/>
      <c r="B235" s="1"/>
      <c r="C235" s="2"/>
      <c r="D235" s="2"/>
      <c r="E235" s="1"/>
      <c r="F235" s="1"/>
      <c r="G235" s="3"/>
    </row>
    <row r="236" spans="1:7" ht="12.75">
      <c r="A236" s="10"/>
      <c r="B236" s="1"/>
      <c r="C236" s="2"/>
      <c r="D236" s="2"/>
      <c r="E236" s="1"/>
      <c r="F236" s="1"/>
      <c r="G236" s="3"/>
    </row>
    <row r="237" spans="1:7" ht="12.75">
      <c r="A237" s="10"/>
      <c r="B237" s="1"/>
      <c r="C237" s="2"/>
      <c r="D237" s="2"/>
      <c r="E237" s="1"/>
      <c r="F237" s="1"/>
      <c r="G237" s="3"/>
    </row>
    <row r="238" spans="1:7" ht="12.75">
      <c r="A238" s="10"/>
      <c r="B238" s="1"/>
      <c r="C238" s="2"/>
      <c r="D238" s="2"/>
      <c r="E238" s="1"/>
      <c r="F238" s="1"/>
      <c r="G238" s="3"/>
    </row>
    <row r="239" spans="1:7" ht="12.75">
      <c r="A239" s="10"/>
      <c r="B239" s="1"/>
      <c r="C239" s="2"/>
      <c r="D239" s="2"/>
      <c r="E239" s="1"/>
      <c r="F239" s="1"/>
      <c r="G239" s="3"/>
    </row>
    <row r="240" spans="1:7" ht="12.75">
      <c r="A240" s="10"/>
      <c r="B240" s="1"/>
      <c r="C240" s="1"/>
      <c r="D240" s="1"/>
      <c r="E240" s="1"/>
      <c r="F240" s="1"/>
      <c r="G240" s="43"/>
    </row>
    <row r="241" spans="1:7" ht="12.75">
      <c r="A241" s="10"/>
      <c r="B241" s="3"/>
      <c r="C241" s="1"/>
      <c r="D241" s="1"/>
      <c r="E241" s="1"/>
      <c r="F241" s="1"/>
      <c r="G241" s="3"/>
    </row>
    <row r="242" spans="1:7" ht="12.75">
      <c r="A242" s="10"/>
      <c r="B242" s="1"/>
      <c r="C242" s="1"/>
      <c r="D242" s="1"/>
      <c r="E242" s="1"/>
      <c r="F242" s="1"/>
      <c r="G242" s="3"/>
    </row>
    <row r="243" spans="1:7" ht="12.75">
      <c r="A243" s="10"/>
      <c r="B243" s="1"/>
      <c r="C243" s="2"/>
      <c r="D243" s="2"/>
      <c r="E243" s="1"/>
      <c r="F243" s="2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6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47"/>
      <c r="C251" s="47"/>
      <c r="D251" s="47"/>
      <c r="E251" s="47"/>
      <c r="F251" s="3"/>
      <c r="G251" s="47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48"/>
      <c r="B255" s="3"/>
      <c r="C255" s="3"/>
      <c r="D255" s="3"/>
      <c r="E255" s="3"/>
      <c r="F255" s="3"/>
      <c r="G255" s="3"/>
    </row>
    <row r="256" spans="1:7" ht="12.75">
      <c r="A256" s="48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15"/>
      <c r="B261" s="315"/>
      <c r="C261" s="315"/>
      <c r="D261" s="315"/>
      <c r="E261" s="1"/>
      <c r="F261" s="11"/>
      <c r="G261" s="3"/>
    </row>
    <row r="262" spans="1:7" ht="12.75">
      <c r="A262" s="1"/>
      <c r="B262" s="1"/>
      <c r="C262" s="1"/>
      <c r="D262" s="1"/>
      <c r="E262" s="1"/>
      <c r="F262" s="11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13"/>
      <c r="B264" s="1"/>
      <c r="C264" s="1"/>
      <c r="D264" s="1"/>
      <c r="E264" s="1"/>
      <c r="F264" s="1"/>
      <c r="G264" s="3"/>
    </row>
    <row r="265" spans="1:7" ht="12.75">
      <c r="A265" s="10"/>
      <c r="B265" s="1"/>
      <c r="C265" s="1"/>
      <c r="D265" s="1"/>
      <c r="E265" s="1"/>
      <c r="F265" s="1"/>
      <c r="G265" s="3"/>
    </row>
    <row r="266" spans="1:7" ht="12.75">
      <c r="A266" s="10"/>
      <c r="B266" s="3"/>
      <c r="C266" s="3"/>
      <c r="D266" s="3"/>
      <c r="E266" s="1"/>
      <c r="F266" s="1"/>
      <c r="G266" s="3"/>
    </row>
    <row r="267" spans="1:7" ht="12.75">
      <c r="A267" s="10"/>
      <c r="B267" s="3"/>
      <c r="C267" s="3"/>
      <c r="D267" s="3"/>
      <c r="E267" s="1"/>
      <c r="F267" s="1"/>
      <c r="G267" s="3"/>
    </row>
    <row r="268" spans="1:7" ht="12.75">
      <c r="A268" s="3"/>
      <c r="B268" s="3"/>
      <c r="C268" s="2"/>
      <c r="D268" s="1"/>
      <c r="E268" s="1"/>
      <c r="F268" s="1"/>
      <c r="G268" s="43"/>
    </row>
    <row r="269" spans="1:7" ht="12.75">
      <c r="A269" s="10"/>
      <c r="B269" s="3"/>
      <c r="C269" s="2"/>
      <c r="D269" s="1"/>
      <c r="E269" s="1"/>
      <c r="F269" s="1"/>
      <c r="G269" s="3"/>
    </row>
    <row r="270" spans="1:7" ht="12.75">
      <c r="A270" s="10"/>
      <c r="B270" s="3"/>
      <c r="C270" s="2"/>
      <c r="D270" s="1"/>
      <c r="E270" s="1"/>
      <c r="F270" s="1"/>
      <c r="G270" s="3"/>
    </row>
    <row r="271" spans="1:7" ht="12.75">
      <c r="A271" s="10"/>
      <c r="B271" s="3"/>
      <c r="C271" s="1"/>
      <c r="D271" s="1"/>
      <c r="E271" s="1"/>
      <c r="F271" s="1"/>
      <c r="G271" s="3"/>
    </row>
    <row r="272" spans="1:7" ht="12.75">
      <c r="A272" s="10"/>
      <c r="B272" s="3"/>
      <c r="C272" s="1"/>
      <c r="D272" s="1"/>
      <c r="E272" s="1"/>
      <c r="F272" s="1"/>
      <c r="G272" s="43"/>
    </row>
    <row r="273" spans="1:7" ht="12.75">
      <c r="A273" s="10"/>
      <c r="B273" s="1"/>
      <c r="C273" s="2"/>
      <c r="D273" s="2"/>
      <c r="E273" s="2"/>
      <c r="F273" s="2"/>
      <c r="G273" s="3"/>
    </row>
    <row r="274" spans="1:7" ht="12.75">
      <c r="A274" s="10"/>
      <c r="B274" s="1"/>
      <c r="C274" s="2"/>
      <c r="D274" s="2"/>
      <c r="E274" s="2"/>
      <c r="F274" s="2"/>
      <c r="G274" s="3"/>
    </row>
    <row r="275" spans="1:7" ht="12.75">
      <c r="A275" s="3"/>
      <c r="B275" s="3"/>
      <c r="C275" s="3"/>
      <c r="D275" s="3"/>
      <c r="E275" s="1"/>
      <c r="F275" s="1"/>
      <c r="G275" s="3"/>
    </row>
    <row r="276" spans="1:7" ht="12.75">
      <c r="A276" s="10"/>
      <c r="B276" s="1"/>
      <c r="C276" s="1"/>
      <c r="D276" s="1"/>
      <c r="E276" s="1"/>
      <c r="F276" s="1"/>
      <c r="G276" s="3"/>
    </row>
    <row r="277" spans="1:7" ht="12.75">
      <c r="A277" s="3"/>
      <c r="B277" s="1"/>
      <c r="C277" s="1"/>
      <c r="D277" s="1"/>
      <c r="E277" s="1"/>
      <c r="F277" s="1"/>
      <c r="G277" s="3"/>
    </row>
    <row r="278" spans="1:7" ht="12.75">
      <c r="A278" s="3"/>
      <c r="B278" s="1"/>
      <c r="C278" s="1"/>
      <c r="D278" s="1"/>
      <c r="E278" s="1"/>
      <c r="F278" s="1"/>
      <c r="G278" s="3"/>
    </row>
    <row r="279" spans="1:7" ht="12.75">
      <c r="A279" s="49"/>
      <c r="B279" s="3"/>
      <c r="C279" s="3"/>
      <c r="D279" s="3"/>
      <c r="E279" s="3"/>
      <c r="F279" s="3"/>
      <c r="G279" s="49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7"/>
      <c r="B291" s="3"/>
      <c r="C291" s="3"/>
      <c r="D291" s="3"/>
      <c r="E291" s="3"/>
      <c r="F291" s="3"/>
      <c r="G291" s="3"/>
    </row>
    <row r="292" spans="1:7" ht="12.75">
      <c r="A292" s="1"/>
      <c r="B292" s="1"/>
      <c r="C292" s="11"/>
      <c r="D292" s="11"/>
      <c r="E292" s="11"/>
      <c r="F292" s="11"/>
      <c r="G292" s="3"/>
    </row>
    <row r="293" spans="1:7" ht="12.75">
      <c r="A293" s="12"/>
      <c r="B293" s="1"/>
      <c r="C293" s="3"/>
      <c r="D293" s="3"/>
      <c r="E293" s="3"/>
      <c r="F293" s="3"/>
      <c r="G293" s="3"/>
    </row>
    <row r="294" spans="1:7" ht="12.75">
      <c r="A294" s="12"/>
      <c r="B294" s="1"/>
      <c r="C294" s="3"/>
      <c r="D294" s="3"/>
      <c r="E294" s="3"/>
      <c r="F294" s="3"/>
      <c r="G294" s="3"/>
    </row>
    <row r="295" spans="1:7" ht="12.75">
      <c r="A295" s="13"/>
      <c r="B295" s="1"/>
      <c r="C295" s="1"/>
      <c r="D295" s="1"/>
      <c r="E295" s="1"/>
      <c r="F295" s="1"/>
      <c r="G295" s="3"/>
    </row>
    <row r="296" spans="1:7" ht="12.75">
      <c r="A296" s="13"/>
      <c r="B296" s="3"/>
      <c r="C296" s="1"/>
      <c r="D296" s="1"/>
      <c r="E296" s="1"/>
      <c r="F296" s="1"/>
      <c r="G296" s="3"/>
    </row>
    <row r="297" spans="1:7" ht="12.75">
      <c r="A297" s="10"/>
      <c r="B297" s="1"/>
      <c r="C297" s="1"/>
      <c r="D297" s="1"/>
      <c r="E297" s="1"/>
      <c r="F297" s="2"/>
      <c r="G297" s="3"/>
    </row>
    <row r="298" spans="1:7" ht="48" customHeight="1">
      <c r="A298" s="10"/>
      <c r="B298" s="1"/>
      <c r="C298" s="1"/>
      <c r="D298" s="1"/>
      <c r="E298" s="1"/>
      <c r="F298" s="1"/>
      <c r="G298" s="3"/>
    </row>
    <row r="299" spans="1:7" ht="24.75" customHeight="1">
      <c r="A299" s="13"/>
      <c r="B299" s="1"/>
      <c r="C299" s="1"/>
      <c r="D299" s="1"/>
      <c r="E299" s="1"/>
      <c r="F299" s="1"/>
      <c r="G299" s="3"/>
    </row>
    <row r="300" spans="1:7" ht="37.5" customHeight="1">
      <c r="A300" s="10"/>
      <c r="B300" s="1"/>
      <c r="C300" s="1"/>
      <c r="D300" s="1"/>
      <c r="E300" s="1"/>
      <c r="F300" s="1"/>
      <c r="G300" s="3"/>
    </row>
    <row r="301" spans="1:7" ht="12.75">
      <c r="A301" s="10"/>
      <c r="B301" s="1"/>
      <c r="C301" s="1"/>
      <c r="D301" s="1"/>
      <c r="E301" s="1"/>
      <c r="F301" s="1"/>
      <c r="G301" s="3"/>
    </row>
    <row r="302" spans="1:7" ht="12.75">
      <c r="A302" s="10"/>
      <c r="B302" s="1"/>
      <c r="C302" s="1"/>
      <c r="D302" s="1"/>
      <c r="E302" s="1"/>
      <c r="F302" s="1"/>
      <c r="G302" s="3"/>
    </row>
    <row r="303" spans="1:7" ht="12.75">
      <c r="A303" s="10"/>
      <c r="B303" s="1"/>
      <c r="C303" s="2"/>
      <c r="D303" s="2"/>
      <c r="E303" s="1"/>
      <c r="F303" s="2"/>
      <c r="G303" s="3"/>
    </row>
    <row r="304" spans="1:7" ht="12.75">
      <c r="A304" s="10"/>
      <c r="B304" s="1"/>
      <c r="C304" s="2"/>
      <c r="D304" s="2"/>
      <c r="E304" s="1"/>
      <c r="F304" s="2"/>
      <c r="G304" s="3"/>
    </row>
    <row r="305" spans="1:7" ht="12.75">
      <c r="A305" s="10"/>
      <c r="B305" s="1"/>
      <c r="C305" s="2"/>
      <c r="D305" s="2"/>
      <c r="E305" s="1"/>
      <c r="F305" s="2"/>
      <c r="G305" s="3"/>
    </row>
    <row r="306" spans="1:7" ht="12.75">
      <c r="A306" s="10"/>
      <c r="B306" s="1"/>
      <c r="C306" s="2"/>
      <c r="D306" s="2"/>
      <c r="E306" s="1"/>
      <c r="F306" s="2"/>
      <c r="G306" s="3"/>
    </row>
    <row r="307" spans="1:7" ht="12.75">
      <c r="A307" s="10"/>
      <c r="B307" s="1"/>
      <c r="C307" s="2"/>
      <c r="D307" s="2"/>
      <c r="E307" s="1"/>
      <c r="F307" s="2"/>
      <c r="G307" s="3"/>
    </row>
    <row r="308" spans="1:7" ht="12.75">
      <c r="A308" s="10"/>
      <c r="B308" s="1"/>
      <c r="C308" s="2"/>
      <c r="D308" s="2"/>
      <c r="E308" s="1"/>
      <c r="F308" s="2"/>
      <c r="G308" s="3"/>
    </row>
    <row r="309" spans="1:7" ht="12.75">
      <c r="A309" s="10"/>
      <c r="B309" s="1"/>
      <c r="C309" s="2"/>
      <c r="D309" s="2"/>
      <c r="E309" s="1"/>
      <c r="F309" s="2"/>
      <c r="G309" s="3"/>
    </row>
    <row r="310" spans="1:7" ht="12.75">
      <c r="A310" s="10"/>
      <c r="B310" s="1"/>
      <c r="C310" s="2"/>
      <c r="D310" s="2"/>
      <c r="E310" s="1"/>
      <c r="F310" s="2"/>
      <c r="G310" s="3"/>
    </row>
    <row r="311" spans="1:7" ht="12.75">
      <c r="A311" s="10"/>
      <c r="B311" s="1"/>
      <c r="C311" s="2"/>
      <c r="D311" s="2"/>
      <c r="E311" s="1"/>
      <c r="F311" s="2"/>
      <c r="G311" s="3"/>
    </row>
    <row r="312" spans="1:7" ht="12.75">
      <c r="A312" s="10"/>
      <c r="B312" s="1"/>
      <c r="C312" s="2"/>
      <c r="D312" s="2"/>
      <c r="E312" s="1"/>
      <c r="F312" s="2"/>
      <c r="G312" s="3"/>
    </row>
    <row r="313" spans="1:7" ht="12.75">
      <c r="A313" s="10"/>
      <c r="B313" s="1"/>
      <c r="C313" s="2"/>
      <c r="D313" s="2"/>
      <c r="E313" s="1"/>
      <c r="F313" s="2"/>
      <c r="G313" s="3"/>
    </row>
    <row r="314" spans="1:7" ht="12.75">
      <c r="A314" s="10"/>
      <c r="B314" s="1"/>
      <c r="C314" s="2"/>
      <c r="D314" s="2"/>
      <c r="E314" s="1"/>
      <c r="F314" s="2"/>
      <c r="G314" s="3"/>
    </row>
    <row r="315" spans="1:7" ht="12.75">
      <c r="A315" s="10"/>
      <c r="B315" s="1"/>
      <c r="C315" s="2"/>
      <c r="D315" s="2"/>
      <c r="E315" s="1"/>
      <c r="F315" s="2"/>
      <c r="G315" s="3"/>
    </row>
    <row r="316" spans="1:7" ht="12.75">
      <c r="A316" s="10"/>
      <c r="B316" s="1"/>
      <c r="C316" s="2"/>
      <c r="D316" s="2"/>
      <c r="E316" s="1"/>
      <c r="F316" s="2"/>
      <c r="G316" s="3"/>
    </row>
    <row r="317" spans="1:7" ht="12.75">
      <c r="A317" s="10"/>
      <c r="B317" s="1"/>
      <c r="C317" s="2"/>
      <c r="D317" s="2"/>
      <c r="E317" s="1"/>
      <c r="F317" s="2"/>
      <c r="G317" s="3"/>
    </row>
    <row r="318" spans="1:7" ht="12.75">
      <c r="A318" s="3"/>
      <c r="B318" s="1"/>
      <c r="C318" s="1"/>
      <c r="D318" s="1"/>
      <c r="E318" s="1"/>
      <c r="F318" s="1"/>
      <c r="G318" s="3"/>
    </row>
    <row r="319" spans="1:7" ht="12.75">
      <c r="A319" s="3"/>
      <c r="B319" s="1"/>
      <c r="C319" s="1"/>
      <c r="D319" s="1"/>
      <c r="E319" s="1"/>
      <c r="F319" s="1"/>
      <c r="G319" s="3"/>
    </row>
    <row r="320" spans="1:7" ht="12.75">
      <c r="A320" s="10"/>
      <c r="B320" s="1"/>
      <c r="C320" s="1"/>
      <c r="D320" s="1"/>
      <c r="E320" s="1"/>
      <c r="F320" s="1"/>
      <c r="G320" s="3"/>
    </row>
    <row r="321" spans="1:7" ht="12.75">
      <c r="A321" s="10"/>
      <c r="B321" s="1"/>
      <c r="C321" s="1"/>
      <c r="D321" s="1"/>
      <c r="E321" s="1"/>
      <c r="F321" s="1"/>
      <c r="G321" s="3"/>
    </row>
    <row r="322" spans="1:7" ht="12.75">
      <c r="A322" s="3"/>
      <c r="B322" s="1"/>
      <c r="C322" s="1"/>
      <c r="D322" s="1"/>
      <c r="E322" s="1"/>
      <c r="F322" s="1"/>
      <c r="G322" s="3"/>
    </row>
    <row r="323" spans="1:7" ht="12.75">
      <c r="A323" s="3"/>
      <c r="B323" s="1"/>
      <c r="C323" s="1"/>
      <c r="D323" s="1"/>
      <c r="E323" s="1"/>
      <c r="F323" s="1"/>
      <c r="G323" s="3"/>
    </row>
    <row r="324" spans="1:7" ht="12.75">
      <c r="A324" s="10"/>
      <c r="B324" s="1"/>
      <c r="C324" s="1"/>
      <c r="D324" s="1"/>
      <c r="E324" s="1"/>
      <c r="F324" s="1"/>
      <c r="G324" s="3"/>
    </row>
    <row r="325" spans="1:7" ht="12.75">
      <c r="A325" s="10"/>
      <c r="B325" s="1"/>
      <c r="C325" s="1"/>
      <c r="D325" s="1"/>
      <c r="E325" s="1"/>
      <c r="F325" s="1"/>
      <c r="G325" s="3"/>
    </row>
    <row r="326" spans="1:7" ht="12.75">
      <c r="A326" s="10"/>
      <c r="B326" s="1"/>
      <c r="C326" s="1"/>
      <c r="D326" s="1"/>
      <c r="E326" s="1"/>
      <c r="F326" s="1"/>
      <c r="G326" s="3"/>
    </row>
    <row r="327" spans="1:7" ht="12.75">
      <c r="A327" s="10"/>
      <c r="B327" s="1"/>
      <c r="C327" s="1"/>
      <c r="D327" s="1"/>
      <c r="E327" s="1"/>
      <c r="F327" s="1"/>
      <c r="G327" s="3"/>
    </row>
    <row r="328" spans="1:7" ht="12.75">
      <c r="A328" s="13"/>
      <c r="B328" s="1"/>
      <c r="C328" s="1"/>
      <c r="D328" s="1"/>
      <c r="E328" s="1"/>
      <c r="F328" s="1"/>
      <c r="G328" s="3"/>
    </row>
    <row r="329" spans="1:7" ht="12.75">
      <c r="A329" s="13"/>
      <c r="B329" s="1"/>
      <c r="C329" s="1"/>
      <c r="D329" s="1"/>
      <c r="E329" s="1"/>
      <c r="F329" s="1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8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13"/>
      <c r="B343" s="314"/>
      <c r="C343" s="3"/>
      <c r="D343" s="3"/>
      <c r="E343" s="3"/>
      <c r="F343" s="3"/>
      <c r="G343" s="3"/>
    </row>
    <row r="344" spans="1:7" ht="12.75">
      <c r="A344" s="314"/>
      <c r="B344" s="314"/>
      <c r="C344" s="11"/>
      <c r="D344" s="11"/>
      <c r="E344" s="11"/>
      <c r="F344" s="11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13"/>
      <c r="B346" s="1"/>
      <c r="C346" s="1"/>
      <c r="D346" s="1"/>
      <c r="E346" s="1"/>
      <c r="F346" s="1"/>
      <c r="G346" s="3"/>
    </row>
    <row r="347" spans="1:7" ht="12.75">
      <c r="A347" s="13"/>
      <c r="B347" s="3"/>
      <c r="C347" s="1"/>
      <c r="D347" s="1"/>
      <c r="E347" s="1"/>
      <c r="F347" s="1"/>
      <c r="G347" s="3"/>
    </row>
    <row r="348" spans="1:7" ht="12.75">
      <c r="A348" s="10"/>
      <c r="B348" s="1"/>
      <c r="C348" s="1"/>
      <c r="D348" s="1"/>
      <c r="E348" s="1"/>
      <c r="F348" s="2"/>
      <c r="G348" s="3"/>
    </row>
    <row r="349" spans="1:7" ht="12.75">
      <c r="A349" s="10"/>
      <c r="B349" s="1"/>
      <c r="C349" s="1"/>
      <c r="D349" s="1"/>
      <c r="E349" s="1"/>
      <c r="F349" s="1"/>
      <c r="G349" s="3"/>
    </row>
    <row r="350" spans="1:7" ht="12.75">
      <c r="A350" s="13"/>
      <c r="B350" s="1"/>
      <c r="C350" s="1"/>
      <c r="D350" s="1"/>
      <c r="E350" s="1"/>
      <c r="F350" s="1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10"/>
      <c r="B352" s="1"/>
      <c r="C352" s="1"/>
      <c r="D352" s="1"/>
      <c r="E352" s="1"/>
      <c r="F352" s="2"/>
      <c r="G352" s="3"/>
    </row>
    <row r="353" spans="1:7" ht="12.75">
      <c r="A353" s="10"/>
      <c r="B353" s="1"/>
      <c r="C353" s="1"/>
      <c r="D353" s="1"/>
      <c r="E353" s="1"/>
      <c r="F353" s="1"/>
      <c r="G353" s="3"/>
    </row>
    <row r="354" spans="1:7" ht="12.75">
      <c r="A354" s="10"/>
      <c r="B354" s="1"/>
      <c r="C354" s="1"/>
      <c r="D354" s="1"/>
      <c r="E354" s="1"/>
      <c r="F354" s="1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10"/>
      <c r="B356" s="1"/>
      <c r="C356" s="1"/>
      <c r="D356" s="1"/>
      <c r="E356" s="1"/>
      <c r="F356" s="1"/>
      <c r="G356" s="3"/>
    </row>
    <row r="357" spans="1:7" ht="12.75">
      <c r="A357" s="10"/>
      <c r="B357" s="1"/>
      <c r="C357" s="1"/>
      <c r="D357" s="1"/>
      <c r="E357" s="1"/>
      <c r="F357" s="1"/>
      <c r="G357" s="3"/>
    </row>
    <row r="358" spans="1:7" ht="12.75">
      <c r="A358" s="10"/>
      <c r="B358" s="1"/>
      <c r="C358" s="1"/>
      <c r="D358" s="1"/>
      <c r="E358" s="1"/>
      <c r="F358" s="1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10"/>
      <c r="B360" s="1"/>
      <c r="C360" s="1"/>
      <c r="D360" s="1"/>
      <c r="E360" s="1"/>
      <c r="F360" s="1"/>
      <c r="G360" s="3"/>
    </row>
    <row r="361" spans="1:7" ht="12.75">
      <c r="A361" s="10"/>
      <c r="B361" s="1"/>
      <c r="C361" s="1"/>
      <c r="D361" s="1"/>
      <c r="E361" s="1"/>
      <c r="F361" s="1"/>
      <c r="G361" s="3"/>
    </row>
    <row r="362" spans="1:7" ht="12.75">
      <c r="A362" s="10"/>
      <c r="B362" s="1"/>
      <c r="C362" s="1"/>
      <c r="D362" s="1"/>
      <c r="E362" s="1"/>
      <c r="F362" s="1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10"/>
      <c r="B364" s="1"/>
      <c r="C364" s="2"/>
      <c r="D364" s="2"/>
      <c r="E364" s="1"/>
      <c r="F364" s="2"/>
      <c r="G364" s="3"/>
    </row>
    <row r="365" spans="1:7" ht="12.75">
      <c r="A365" s="10"/>
      <c r="B365" s="1"/>
      <c r="C365" s="2"/>
      <c r="D365" s="2"/>
      <c r="E365" s="1"/>
      <c r="F365" s="2"/>
      <c r="G365" s="3"/>
    </row>
    <row r="366" spans="1:7" ht="12.75">
      <c r="A366" s="10"/>
      <c r="B366" s="1"/>
      <c r="C366" s="2"/>
      <c r="D366" s="2"/>
      <c r="E366" s="1"/>
      <c r="F366" s="2"/>
      <c r="G366" s="3"/>
    </row>
    <row r="367" spans="1:7" ht="12.75">
      <c r="A367" s="10"/>
      <c r="B367" s="1"/>
      <c r="C367" s="2"/>
      <c r="D367" s="2"/>
      <c r="E367" s="1"/>
      <c r="F367" s="2"/>
      <c r="G367" s="3"/>
    </row>
    <row r="368" spans="1:7" ht="12.75">
      <c r="A368" s="10"/>
      <c r="B368" s="1"/>
      <c r="C368" s="2"/>
      <c r="D368" s="2"/>
      <c r="E368" s="1"/>
      <c r="F368" s="2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10"/>
      <c r="B370" s="1"/>
      <c r="C370" s="2"/>
      <c r="D370" s="2"/>
      <c r="E370" s="1"/>
      <c r="F370" s="2"/>
      <c r="G370" s="3"/>
    </row>
    <row r="371" spans="1:7" ht="12.75">
      <c r="A371" s="10"/>
      <c r="B371" s="1"/>
      <c r="C371" s="2"/>
      <c r="D371" s="2"/>
      <c r="E371" s="1"/>
      <c r="F371" s="2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1"/>
      <c r="C373" s="1"/>
      <c r="D373" s="1"/>
      <c r="E373" s="1"/>
      <c r="F373" s="1"/>
      <c r="G373" s="3"/>
    </row>
    <row r="374" spans="1:7" ht="12.75">
      <c r="A374" s="3"/>
      <c r="B374" s="1"/>
      <c r="C374" s="1"/>
      <c r="D374" s="1"/>
      <c r="E374" s="1"/>
      <c r="F374" s="1"/>
      <c r="G374" s="3"/>
    </row>
    <row r="375" spans="1:7" ht="12.75">
      <c r="A375" s="10"/>
      <c r="B375" s="1"/>
      <c r="C375" s="1"/>
      <c r="D375" s="1"/>
      <c r="E375" s="1"/>
      <c r="F375" s="1"/>
      <c r="G375" s="3"/>
    </row>
    <row r="376" spans="1:7" ht="12.75">
      <c r="A376" s="10"/>
      <c r="B376" s="1"/>
      <c r="C376" s="1"/>
      <c r="D376" s="1"/>
      <c r="E376" s="1"/>
      <c r="F376" s="1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10"/>
      <c r="B378" s="1"/>
      <c r="C378" s="1"/>
      <c r="D378" s="1"/>
      <c r="E378" s="1"/>
      <c r="F378" s="1"/>
      <c r="G378" s="3"/>
    </row>
    <row r="379" spans="1:7" ht="12.75">
      <c r="A379" s="10"/>
      <c r="B379" s="1"/>
      <c r="C379" s="1"/>
      <c r="D379" s="1"/>
      <c r="E379" s="1"/>
      <c r="F379" s="1"/>
      <c r="G379" s="3"/>
    </row>
    <row r="380" spans="1:7" ht="12.75">
      <c r="A380" s="10"/>
      <c r="B380" s="1"/>
      <c r="C380" s="1"/>
      <c r="D380" s="1"/>
      <c r="E380" s="1"/>
      <c r="F380" s="1"/>
      <c r="G380" s="3"/>
    </row>
    <row r="381" spans="1:7" ht="12.75">
      <c r="A381" s="10"/>
      <c r="B381" s="1"/>
      <c r="C381" s="1"/>
      <c r="D381" s="1"/>
      <c r="E381" s="1"/>
      <c r="F381" s="1"/>
      <c r="G381" s="3"/>
    </row>
    <row r="382" spans="1:7" ht="12.75">
      <c r="A382" s="6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6"/>
      <c r="B384" s="3"/>
      <c r="C384" s="3"/>
      <c r="D384" s="3"/>
      <c r="E384" s="2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15"/>
      <c r="B399" s="315"/>
      <c r="C399" s="315"/>
      <c r="D399" s="315"/>
      <c r="E399" s="1"/>
      <c r="F399" s="1"/>
      <c r="G399" s="3"/>
      <c r="H399" s="3"/>
      <c r="I399" s="3"/>
      <c r="J399" s="3"/>
      <c r="K399" s="3"/>
      <c r="L399" s="3"/>
      <c r="M399" s="3"/>
      <c r="N399" s="3"/>
      <c r="O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13"/>
      <c r="B401" s="1"/>
      <c r="C401" s="1"/>
      <c r="D401" s="1"/>
      <c r="E401" s="1"/>
      <c r="F401" s="1"/>
      <c r="G401" s="3"/>
    </row>
    <row r="402" spans="1:7" ht="12.75">
      <c r="A402" s="10"/>
      <c r="B402" s="1"/>
      <c r="C402" s="1"/>
      <c r="D402" s="1"/>
      <c r="E402" s="1"/>
      <c r="F402" s="1"/>
      <c r="G402" s="3"/>
    </row>
    <row r="403" spans="1:7" ht="12.75">
      <c r="A403" s="10"/>
      <c r="B403" s="1"/>
      <c r="C403" s="1"/>
      <c r="D403" s="1"/>
      <c r="E403" s="1"/>
      <c r="F403" s="1"/>
      <c r="G403" s="3"/>
    </row>
    <row r="404" spans="1:7" ht="12.75">
      <c r="A404" s="10"/>
      <c r="B404" s="1"/>
      <c r="C404" s="1"/>
      <c r="D404" s="1"/>
      <c r="E404" s="1"/>
      <c r="F404" s="1"/>
      <c r="G404" s="3"/>
    </row>
    <row r="405" spans="1:7" ht="12.75">
      <c r="A405" s="10"/>
      <c r="B405" s="1"/>
      <c r="C405" s="1"/>
      <c r="D405" s="1"/>
      <c r="E405" s="1"/>
      <c r="F405" s="1"/>
      <c r="G405" s="3"/>
    </row>
    <row r="406" spans="1:7" ht="12.75">
      <c r="A406" s="10"/>
      <c r="B406" s="1"/>
      <c r="C406" s="1"/>
      <c r="D406" s="1"/>
      <c r="E406" s="1"/>
      <c r="F406" s="1"/>
      <c r="G406" s="3"/>
    </row>
    <row r="407" spans="1:7" ht="12.75">
      <c r="A407" s="10"/>
      <c r="B407" s="1"/>
      <c r="C407" s="1"/>
      <c r="D407" s="1"/>
      <c r="E407" s="1"/>
      <c r="F407" s="1"/>
      <c r="G407" s="3"/>
    </row>
    <row r="408" spans="1:7" ht="12.75">
      <c r="A408" s="10"/>
      <c r="B408" s="1"/>
      <c r="C408" s="1"/>
      <c r="D408" s="1"/>
      <c r="E408" s="1"/>
      <c r="F408" s="1"/>
      <c r="G408" s="3"/>
    </row>
    <row r="409" spans="1:7" ht="12.75">
      <c r="A409" s="10"/>
      <c r="B409" s="1"/>
      <c r="C409" s="1"/>
      <c r="D409" s="1"/>
      <c r="E409" s="1"/>
      <c r="F409" s="1"/>
      <c r="G409" s="3"/>
    </row>
    <row r="410" spans="1:7" ht="12.75">
      <c r="A410" s="10"/>
      <c r="B410" s="1"/>
      <c r="C410" s="2"/>
      <c r="D410" s="2"/>
      <c r="E410" s="2"/>
      <c r="F410" s="2"/>
      <c r="G410" s="3"/>
    </row>
    <row r="411" spans="1:7" ht="12.75">
      <c r="A411" s="10"/>
      <c r="B411" s="1"/>
      <c r="C411" s="2"/>
      <c r="D411" s="2"/>
      <c r="E411" s="2"/>
      <c r="F411" s="2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1"/>
      <c r="C413" s="1"/>
      <c r="D413" s="1"/>
      <c r="E413" s="1"/>
      <c r="F413" s="1"/>
      <c r="G413" s="3"/>
    </row>
    <row r="414" spans="1:7" ht="12.75">
      <c r="A414" s="3"/>
      <c r="B414" s="1"/>
      <c r="C414" s="1"/>
      <c r="D414" s="1"/>
      <c r="E414" s="1"/>
      <c r="F414" s="1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10"/>
      <c r="B416" s="1"/>
      <c r="C416" s="1"/>
      <c r="D416" s="1"/>
      <c r="E416" s="1"/>
      <c r="F416" s="1"/>
      <c r="G416" s="3"/>
    </row>
    <row r="417" spans="1:7" ht="12.75">
      <c r="A417" s="10"/>
      <c r="B417" s="1"/>
      <c r="C417" s="1"/>
      <c r="D417" s="1"/>
      <c r="E417" s="1"/>
      <c r="F417" s="1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</sheetData>
  <sheetProtection/>
  <mergeCells count="11">
    <mergeCell ref="B138:F138"/>
    <mergeCell ref="A146:B147"/>
    <mergeCell ref="A261:D261"/>
    <mergeCell ref="A343:B344"/>
    <mergeCell ref="A399:D399"/>
    <mergeCell ref="D1:I1"/>
    <mergeCell ref="E2:I2"/>
    <mergeCell ref="C3:I3"/>
    <mergeCell ref="C4:I4"/>
    <mergeCell ref="F5:G5"/>
    <mergeCell ref="B8:I8"/>
  </mergeCells>
  <printOptions/>
  <pageMargins left="0.7086614173228347" right="0" top="0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11.75390625" style="0" customWidth="1"/>
    <col min="2" max="2" width="26.625" style="0" customWidth="1"/>
    <col min="3" max="3" width="104.875" style="0" customWidth="1"/>
  </cols>
  <sheetData>
    <row r="1" spans="1:3" ht="15.75">
      <c r="A1" s="240"/>
      <c r="B1" s="186"/>
      <c r="C1" s="262" t="s">
        <v>525</v>
      </c>
    </row>
    <row r="2" spans="1:5" ht="41.25" customHeight="1">
      <c r="A2" s="240"/>
      <c r="B2" s="186"/>
      <c r="C2" s="262" t="s">
        <v>516</v>
      </c>
      <c r="D2" s="238"/>
      <c r="E2" s="238"/>
    </row>
    <row r="3" spans="1:3" ht="15.75">
      <c r="A3" s="240"/>
      <c r="B3" s="186" t="s">
        <v>425</v>
      </c>
      <c r="C3" s="262" t="s">
        <v>510</v>
      </c>
    </row>
    <row r="4" spans="1:3" ht="15.75">
      <c r="A4" s="240"/>
      <c r="B4" s="186"/>
      <c r="C4" s="186"/>
    </row>
    <row r="5" spans="1:3" ht="15.75">
      <c r="A5" s="240"/>
      <c r="B5" s="186"/>
      <c r="C5" s="240"/>
    </row>
    <row r="6" spans="1:3" ht="15.75">
      <c r="A6" s="240" t="s">
        <v>426</v>
      </c>
      <c r="B6" s="240"/>
      <c r="C6" s="240"/>
    </row>
    <row r="7" spans="1:3" ht="15.75">
      <c r="A7" s="240" t="s">
        <v>517</v>
      </c>
      <c r="B7" s="240"/>
      <c r="C7" s="240"/>
    </row>
    <row r="8" spans="1:3" ht="15.75">
      <c r="A8" s="240"/>
      <c r="B8" s="240"/>
      <c r="C8" s="240"/>
    </row>
    <row r="9" spans="1:3" ht="15.75" hidden="1">
      <c r="A9" s="240"/>
      <c r="B9" s="240"/>
      <c r="C9" s="240"/>
    </row>
    <row r="10" spans="1:3" ht="15.75" hidden="1">
      <c r="A10" s="240"/>
      <c r="B10" s="240"/>
      <c r="C10" s="240"/>
    </row>
    <row r="11" spans="1:3" ht="15.75" hidden="1">
      <c r="A11" s="241"/>
      <c r="B11" s="242"/>
      <c r="C11" s="243"/>
    </row>
    <row r="12" spans="1:3" ht="15.75" hidden="1">
      <c r="A12" s="316"/>
      <c r="B12" s="317"/>
      <c r="C12" s="244"/>
    </row>
    <row r="13" spans="1:3" ht="94.5">
      <c r="A13" s="245" t="s">
        <v>427</v>
      </c>
      <c r="B13" s="245" t="s">
        <v>428</v>
      </c>
      <c r="C13" s="245" t="s">
        <v>429</v>
      </c>
    </row>
    <row r="14" spans="1:3" ht="15.75">
      <c r="A14" s="246"/>
      <c r="B14" s="246"/>
      <c r="C14" s="247" t="s">
        <v>430</v>
      </c>
    </row>
    <row r="15" spans="1:3" ht="47.25">
      <c r="A15" s="248" t="s">
        <v>431</v>
      </c>
      <c r="B15" s="257" t="s">
        <v>432</v>
      </c>
      <c r="C15" s="249" t="s">
        <v>433</v>
      </c>
    </row>
    <row r="16" spans="1:3" ht="47.25">
      <c r="A16" s="248" t="s">
        <v>431</v>
      </c>
      <c r="B16" s="257" t="s">
        <v>434</v>
      </c>
      <c r="C16" s="249" t="s">
        <v>435</v>
      </c>
    </row>
    <row r="17" spans="1:3" ht="47.25">
      <c r="A17" s="248" t="s">
        <v>431</v>
      </c>
      <c r="B17" s="257" t="s">
        <v>436</v>
      </c>
      <c r="C17" s="249" t="s">
        <v>437</v>
      </c>
    </row>
    <row r="18" spans="1:3" ht="15.75">
      <c r="A18" s="248" t="s">
        <v>431</v>
      </c>
      <c r="B18" s="258" t="s">
        <v>438</v>
      </c>
      <c r="C18" s="250" t="s">
        <v>439</v>
      </c>
    </row>
    <row r="19" spans="1:3" ht="63">
      <c r="A19" s="248" t="s">
        <v>431</v>
      </c>
      <c r="B19" s="257" t="s">
        <v>440</v>
      </c>
      <c r="C19" s="249" t="s">
        <v>370</v>
      </c>
    </row>
    <row r="20" spans="1:3" ht="31.5">
      <c r="A20" s="248" t="s">
        <v>431</v>
      </c>
      <c r="B20" s="257" t="s">
        <v>441</v>
      </c>
      <c r="C20" s="249" t="s">
        <v>371</v>
      </c>
    </row>
    <row r="21" spans="1:3" ht="47.25">
      <c r="A21" s="248" t="s">
        <v>431</v>
      </c>
      <c r="B21" s="257" t="s">
        <v>442</v>
      </c>
      <c r="C21" s="249" t="s">
        <v>443</v>
      </c>
    </row>
    <row r="22" spans="1:3" ht="15.75">
      <c r="A22" s="248" t="s">
        <v>431</v>
      </c>
      <c r="B22" s="259" t="s">
        <v>382</v>
      </c>
      <c r="C22" s="251" t="s">
        <v>369</v>
      </c>
    </row>
    <row r="23" spans="1:3" ht="15.75">
      <c r="A23" s="248" t="s">
        <v>431</v>
      </c>
      <c r="B23" s="259" t="s">
        <v>444</v>
      </c>
      <c r="C23" s="251" t="s">
        <v>445</v>
      </c>
    </row>
    <row r="24" spans="1:3" ht="31.5">
      <c r="A24" s="248" t="s">
        <v>431</v>
      </c>
      <c r="B24" s="259" t="s">
        <v>537</v>
      </c>
      <c r="C24" s="289" t="s">
        <v>538</v>
      </c>
    </row>
    <row r="25" spans="1:3" ht="15.75">
      <c r="A25" s="248" t="s">
        <v>431</v>
      </c>
      <c r="B25" s="259" t="s">
        <v>446</v>
      </c>
      <c r="C25" s="251" t="s">
        <v>145</v>
      </c>
    </row>
    <row r="26" spans="1:3" ht="15.75">
      <c r="A26" s="252"/>
      <c r="B26" s="260"/>
      <c r="C26" s="252" t="s">
        <v>447</v>
      </c>
    </row>
    <row r="27" spans="1:3" ht="31.5">
      <c r="A27" s="248" t="s">
        <v>448</v>
      </c>
      <c r="B27" s="257" t="s">
        <v>449</v>
      </c>
      <c r="C27" s="249" t="s">
        <v>450</v>
      </c>
    </row>
    <row r="28" spans="1:3" ht="18.75" customHeight="1">
      <c r="A28" s="248" t="s">
        <v>448</v>
      </c>
      <c r="B28" s="259" t="s">
        <v>374</v>
      </c>
      <c r="C28" s="251" t="s">
        <v>375</v>
      </c>
    </row>
    <row r="29" spans="1:3" ht="30.75" customHeight="1">
      <c r="A29" s="248" t="s">
        <v>448</v>
      </c>
      <c r="B29" s="259" t="s">
        <v>373</v>
      </c>
      <c r="C29" s="249" t="s">
        <v>451</v>
      </c>
    </row>
    <row r="30" spans="1:3" ht="31.5">
      <c r="A30" s="248" t="s">
        <v>448</v>
      </c>
      <c r="B30" s="258" t="s">
        <v>378</v>
      </c>
      <c r="C30" s="249" t="s">
        <v>379</v>
      </c>
    </row>
    <row r="31" spans="1:3" ht="31.5">
      <c r="A31" s="248" t="s">
        <v>448</v>
      </c>
      <c r="B31" s="261" t="s">
        <v>376</v>
      </c>
      <c r="C31" s="249" t="s">
        <v>377</v>
      </c>
    </row>
    <row r="32" spans="1:3" ht="15.75">
      <c r="A32" s="248" t="s">
        <v>448</v>
      </c>
      <c r="B32" s="258" t="s">
        <v>383</v>
      </c>
      <c r="C32" s="250" t="s">
        <v>119</v>
      </c>
    </row>
    <row r="33" spans="1:3" ht="15.75">
      <c r="A33" s="248" t="s">
        <v>448</v>
      </c>
      <c r="B33" s="261" t="s">
        <v>380</v>
      </c>
      <c r="C33" s="251" t="s">
        <v>452</v>
      </c>
    </row>
    <row r="34" spans="1:4" ht="63">
      <c r="A34" s="248" t="s">
        <v>448</v>
      </c>
      <c r="B34" s="261" t="s">
        <v>381</v>
      </c>
      <c r="C34" s="253" t="s">
        <v>453</v>
      </c>
      <c r="D34" s="254"/>
    </row>
    <row r="35" spans="1:3" ht="15.75">
      <c r="A35" s="248" t="s">
        <v>448</v>
      </c>
      <c r="B35" s="259" t="s">
        <v>382</v>
      </c>
      <c r="C35" s="251" t="s">
        <v>369</v>
      </c>
    </row>
    <row r="36" spans="1:3" ht="15">
      <c r="A36" s="255"/>
      <c r="B36" s="255"/>
      <c r="C36" s="255"/>
    </row>
    <row r="37" spans="1:3" ht="15">
      <c r="A37" s="255"/>
      <c r="B37" s="255"/>
      <c r="C37" s="255"/>
    </row>
    <row r="38" spans="1:3" ht="15">
      <c r="A38" s="255"/>
      <c r="B38" s="255"/>
      <c r="C38" s="255"/>
    </row>
    <row r="39" spans="1:3" ht="15.75">
      <c r="A39" s="186"/>
      <c r="B39" s="186"/>
      <c r="C39" s="186"/>
    </row>
    <row r="40" spans="1:3" ht="12.75">
      <c r="A40" s="84"/>
      <c r="B40" s="84"/>
      <c r="C40" s="84"/>
    </row>
    <row r="41" spans="1:3" ht="12.75">
      <c r="A41" s="256"/>
      <c r="B41" s="84"/>
      <c r="C41" s="84"/>
    </row>
  </sheetData>
  <sheetProtection/>
  <mergeCells count="1">
    <mergeCell ref="A12:B12"/>
  </mergeCells>
  <printOptions/>
  <pageMargins left="0.5118110236220472" right="0" top="0" bottom="0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B1" sqref="A1:C14"/>
    </sheetView>
  </sheetViews>
  <sheetFormatPr defaultColWidth="9.00390625" defaultRowHeight="12.75"/>
  <cols>
    <col min="1" max="1" width="0.12890625" style="0" customWidth="1"/>
    <col min="2" max="2" width="70.375" style="0" customWidth="1"/>
    <col min="3" max="3" width="47.75390625" style="0" customWidth="1"/>
    <col min="5" max="5" width="29.375" style="0" customWidth="1"/>
  </cols>
  <sheetData>
    <row r="1" spans="1:3" ht="57" customHeight="1">
      <c r="A1" s="186"/>
      <c r="B1" s="186"/>
      <c r="C1" s="187" t="s">
        <v>524</v>
      </c>
    </row>
    <row r="2" spans="1:3" ht="15.75">
      <c r="A2" s="186"/>
      <c r="B2" s="186"/>
      <c r="C2" s="188"/>
    </row>
    <row r="3" spans="1:3" ht="36.75" customHeight="1">
      <c r="A3" s="186"/>
      <c r="B3" s="318" t="s">
        <v>518</v>
      </c>
      <c r="C3" s="319"/>
    </row>
    <row r="4" spans="1:3" ht="18.75">
      <c r="A4" s="186"/>
      <c r="B4" s="141"/>
      <c r="C4" s="141"/>
    </row>
    <row r="5" spans="1:3" ht="18.75">
      <c r="A5" s="186"/>
      <c r="B5" s="141"/>
      <c r="C5" s="141"/>
    </row>
    <row r="6" spans="1:3" ht="18.75">
      <c r="A6" s="189" t="s">
        <v>385</v>
      </c>
      <c r="B6" s="264" t="s">
        <v>6</v>
      </c>
      <c r="C6" s="264" t="s">
        <v>386</v>
      </c>
    </row>
    <row r="7" spans="1:3" ht="18.75">
      <c r="A7" s="191"/>
      <c r="B7" s="265"/>
      <c r="C7" s="266"/>
    </row>
    <row r="8" spans="1:3" ht="18.75">
      <c r="A8" s="192"/>
      <c r="B8" s="267"/>
      <c r="C8" s="268"/>
    </row>
    <row r="9" spans="1:3" ht="18.75">
      <c r="A9" s="193">
        <v>1</v>
      </c>
      <c r="B9" s="269" t="s">
        <v>364</v>
      </c>
      <c r="C9" s="270" t="s">
        <v>329</v>
      </c>
    </row>
    <row r="10" spans="1:3" ht="18.75">
      <c r="A10" s="194"/>
      <c r="B10" s="265"/>
      <c r="C10" s="266"/>
    </row>
    <row r="11" spans="1:3" ht="37.5">
      <c r="A11" s="195">
        <v>2</v>
      </c>
      <c r="B11" s="271" t="s">
        <v>372</v>
      </c>
      <c r="C11" s="270" t="s">
        <v>387</v>
      </c>
    </row>
    <row r="12" spans="1:3" ht="75">
      <c r="A12" s="190">
        <v>3</v>
      </c>
      <c r="B12" s="272" t="s">
        <v>498</v>
      </c>
      <c r="C12" s="270" t="s">
        <v>330</v>
      </c>
    </row>
    <row r="13" spans="1:3" ht="15.75">
      <c r="A13" s="186"/>
      <c r="B13" s="186"/>
      <c r="C13" s="186"/>
    </row>
    <row r="14" spans="1:3" ht="15.75">
      <c r="A14" s="320"/>
      <c r="B14" s="320"/>
      <c r="C14" s="196"/>
    </row>
    <row r="15" spans="1:3" ht="15.75">
      <c r="A15" s="197"/>
      <c r="B15" s="186"/>
      <c r="C15" s="186"/>
    </row>
    <row r="47" ht="14.25" customHeight="1"/>
  </sheetData>
  <sheetProtection/>
  <mergeCells count="2">
    <mergeCell ref="B3:C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C1">
      <selection activeCell="J1" sqref="J1:L2"/>
    </sheetView>
  </sheetViews>
  <sheetFormatPr defaultColWidth="9.00390625" defaultRowHeight="12.75"/>
  <cols>
    <col min="1" max="1" width="50.625" style="109" customWidth="1"/>
    <col min="2" max="2" width="20.625" style="109" customWidth="1"/>
    <col min="3" max="3" width="14.875" style="109" customWidth="1"/>
    <col min="4" max="4" width="13.625" style="109" customWidth="1"/>
    <col min="5" max="5" width="20.625" style="109" customWidth="1"/>
    <col min="6" max="6" width="15.75390625" style="109" customWidth="1"/>
    <col min="7" max="7" width="13.125" style="109" customWidth="1"/>
    <col min="8" max="8" width="20.625" style="109" customWidth="1"/>
    <col min="9" max="9" width="14.75390625" style="109" customWidth="1"/>
    <col min="10" max="10" width="13.00390625" style="109" customWidth="1"/>
    <col min="11" max="11" width="20.875" style="109" customWidth="1"/>
    <col min="12" max="12" width="2.625" style="0" customWidth="1"/>
  </cols>
  <sheetData>
    <row r="1" ht="15.75">
      <c r="J1" s="198" t="s">
        <v>520</v>
      </c>
    </row>
    <row r="2" spans="10:12" ht="63" customHeight="1">
      <c r="J2" s="321" t="s">
        <v>519</v>
      </c>
      <c r="K2" s="321"/>
      <c r="L2" s="321"/>
    </row>
    <row r="3" ht="15.75">
      <c r="J3" s="199"/>
    </row>
    <row r="4" spans="1:11" ht="37.5" customHeight="1">
      <c r="A4" s="322" t="s">
        <v>539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5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5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2" t="s">
        <v>543</v>
      </c>
    </row>
    <row r="7" spans="1:11" ht="70.5" customHeight="1">
      <c r="A7" s="203" t="s">
        <v>388</v>
      </c>
      <c r="B7" s="204" t="s">
        <v>389</v>
      </c>
      <c r="C7" s="205" t="s">
        <v>390</v>
      </c>
      <c r="D7" s="205" t="s">
        <v>391</v>
      </c>
      <c r="E7" s="204" t="s">
        <v>392</v>
      </c>
      <c r="F7" s="205" t="s">
        <v>499</v>
      </c>
      <c r="G7" s="205" t="s">
        <v>500</v>
      </c>
      <c r="H7" s="204" t="s">
        <v>501</v>
      </c>
      <c r="I7" s="205" t="s">
        <v>540</v>
      </c>
      <c r="J7" s="205" t="s">
        <v>541</v>
      </c>
      <c r="K7" s="204" t="s">
        <v>542</v>
      </c>
    </row>
    <row r="8" spans="1:11" ht="15.75">
      <c r="A8" s="206" t="s">
        <v>230</v>
      </c>
      <c r="B8" s="207">
        <f>B10+B12</f>
        <v>0</v>
      </c>
      <c r="C8" s="208">
        <f aca="true" t="shared" si="0" ref="C8:K8">C10+C12</f>
        <v>83768</v>
      </c>
      <c r="D8" s="208">
        <f t="shared" si="0"/>
        <v>0</v>
      </c>
      <c r="E8" s="209">
        <f t="shared" si="0"/>
        <v>83768</v>
      </c>
      <c r="F8" s="208">
        <f t="shared" si="0"/>
        <v>169088</v>
      </c>
      <c r="G8" s="208">
        <f t="shared" si="0"/>
        <v>83768</v>
      </c>
      <c r="H8" s="207">
        <f t="shared" si="0"/>
        <v>169088</v>
      </c>
      <c r="I8" s="208">
        <f t="shared" si="0"/>
        <v>172890</v>
      </c>
      <c r="J8" s="208">
        <f t="shared" si="0"/>
        <v>85320</v>
      </c>
      <c r="K8" s="207">
        <f t="shared" si="0"/>
        <v>256658</v>
      </c>
    </row>
    <row r="9" spans="1:11" ht="15.75">
      <c r="A9" s="210" t="s">
        <v>37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31.5">
      <c r="A10" s="204" t="s">
        <v>393</v>
      </c>
      <c r="B10" s="211"/>
      <c r="C10" s="212">
        <v>83768</v>
      </c>
      <c r="D10" s="212"/>
      <c r="E10" s="213">
        <f>B10+C10-D10</f>
        <v>83768</v>
      </c>
      <c r="F10" s="212">
        <v>169088</v>
      </c>
      <c r="G10" s="212">
        <f>C10</f>
        <v>83768</v>
      </c>
      <c r="H10" s="211">
        <f>E10+F10-G10</f>
        <v>169088</v>
      </c>
      <c r="I10" s="212">
        <v>172890</v>
      </c>
      <c r="J10" s="212">
        <v>85320</v>
      </c>
      <c r="K10" s="211">
        <f>H10+I10-J10</f>
        <v>256658</v>
      </c>
    </row>
    <row r="11" spans="1:11" ht="63">
      <c r="A11" s="210" t="s">
        <v>394</v>
      </c>
      <c r="B11" s="214" t="s">
        <v>502</v>
      </c>
      <c r="C11" s="210"/>
      <c r="D11" s="210"/>
      <c r="E11" s="214" t="s">
        <v>503</v>
      </c>
      <c r="F11" s="210"/>
      <c r="G11" s="210"/>
      <c r="H11" s="214" t="s">
        <v>503</v>
      </c>
      <c r="I11" s="210"/>
      <c r="J11" s="210"/>
      <c r="K11" s="214" t="s">
        <v>504</v>
      </c>
    </row>
    <row r="12" spans="1:11" ht="47.25">
      <c r="A12" s="204" t="s">
        <v>395</v>
      </c>
      <c r="B12" s="215"/>
      <c r="C12" s="217">
        <v>0</v>
      </c>
      <c r="D12" s="212"/>
      <c r="E12" s="216">
        <f>B12+C12-D12</f>
        <v>0</v>
      </c>
      <c r="F12" s="217">
        <v>0</v>
      </c>
      <c r="G12" s="212"/>
      <c r="H12" s="215">
        <f>E12+F12-G12</f>
        <v>0</v>
      </c>
      <c r="I12" s="217">
        <v>0</v>
      </c>
      <c r="J12" s="212"/>
      <c r="K12" s="215">
        <f>H12+I12-J12</f>
        <v>0</v>
      </c>
    </row>
    <row r="13" spans="1:11" ht="15.75">
      <c r="A13" s="210" t="s">
        <v>396</v>
      </c>
      <c r="B13" s="210"/>
      <c r="C13" s="210"/>
      <c r="D13" s="210"/>
      <c r="E13" s="210"/>
      <c r="F13" s="210"/>
      <c r="G13" s="210"/>
      <c r="H13" s="210"/>
      <c r="I13" s="218"/>
      <c r="J13" s="218"/>
      <c r="K13" s="210"/>
    </row>
    <row r="14" spans="1:11" ht="63">
      <c r="A14" s="205" t="s">
        <v>394</v>
      </c>
      <c r="B14" s="219" t="s">
        <v>397</v>
      </c>
      <c r="C14" s="205"/>
      <c r="D14" s="205"/>
      <c r="E14" s="219" t="s">
        <v>397</v>
      </c>
      <c r="F14" s="205"/>
      <c r="G14" s="205"/>
      <c r="H14" s="219" t="s">
        <v>397</v>
      </c>
      <c r="I14" s="219"/>
      <c r="J14" s="219"/>
      <c r="K14" s="219" t="s">
        <v>397</v>
      </c>
    </row>
    <row r="16" s="220" customFormat="1" ht="15.75">
      <c r="L16" s="109" t="s">
        <v>398</v>
      </c>
    </row>
  </sheetData>
  <sheetProtection/>
  <mergeCells count="2">
    <mergeCell ref="J2:L2"/>
    <mergeCell ref="A4:K4"/>
  </mergeCells>
  <printOptions/>
  <pageMargins left="0.11811023622047245" right="0" top="0.35433070866141736" bottom="0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52.375" style="236" customWidth="1"/>
    <col min="2" max="2" width="6.625" style="237" bestFit="1" customWidth="1"/>
    <col min="3" max="4" width="7.625" style="237" customWidth="1"/>
    <col min="5" max="5" width="19.375" style="237" bestFit="1" customWidth="1"/>
    <col min="6" max="6" width="6.00390625" style="237" bestFit="1" customWidth="1"/>
    <col min="7" max="7" width="24.125" style="237" customWidth="1"/>
    <col min="8" max="8" width="23.125" style="0" customWidth="1"/>
    <col min="9" max="9" width="22.875" style="0" customWidth="1"/>
    <col min="11" max="11" width="15.625" style="0" bestFit="1" customWidth="1"/>
    <col min="14" max="14" width="13.875" style="0" bestFit="1" customWidth="1"/>
  </cols>
  <sheetData>
    <row r="1" spans="1:7" ht="15.75">
      <c r="A1" s="221"/>
      <c r="B1" s="222"/>
      <c r="C1" s="222"/>
      <c r="D1" s="222"/>
      <c r="E1" s="323"/>
      <c r="F1" s="323"/>
      <c r="G1" s="223"/>
    </row>
    <row r="2" spans="1:9" ht="55.5" customHeight="1">
      <c r="A2" s="324" t="s">
        <v>521</v>
      </c>
      <c r="B2" s="324"/>
      <c r="C2" s="324"/>
      <c r="D2" s="324"/>
      <c r="E2" s="324"/>
      <c r="F2" s="324"/>
      <c r="G2" s="324"/>
      <c r="H2" s="324"/>
      <c r="I2" s="324"/>
    </row>
    <row r="3" spans="1:9" ht="15.75">
      <c r="A3" s="221"/>
      <c r="B3" s="222"/>
      <c r="C3" s="222"/>
      <c r="D3" s="222"/>
      <c r="E3" s="222"/>
      <c r="F3" s="222"/>
      <c r="G3" s="222"/>
      <c r="I3" s="224" t="s">
        <v>399</v>
      </c>
    </row>
    <row r="4" spans="1:9" ht="12.75" customHeight="1">
      <c r="A4" s="325" t="s">
        <v>6</v>
      </c>
      <c r="B4" s="326" t="s">
        <v>400</v>
      </c>
      <c r="C4" s="327" t="s">
        <v>401</v>
      </c>
      <c r="D4" s="327"/>
      <c r="E4" s="326" t="s">
        <v>402</v>
      </c>
      <c r="F4" s="327" t="s">
        <v>403</v>
      </c>
      <c r="G4" s="226"/>
      <c r="H4" s="328" t="s">
        <v>404</v>
      </c>
      <c r="I4" s="328"/>
    </row>
    <row r="5" spans="1:9" ht="18.75">
      <c r="A5" s="325"/>
      <c r="B5" s="326"/>
      <c r="C5" s="327"/>
      <c r="D5" s="327"/>
      <c r="E5" s="326"/>
      <c r="F5" s="327"/>
      <c r="G5" s="264">
        <v>2024</v>
      </c>
      <c r="H5" s="264">
        <v>2025</v>
      </c>
      <c r="I5" s="264">
        <v>2026</v>
      </c>
    </row>
    <row r="6" spans="1:9" ht="18.75">
      <c r="A6" s="227" t="s">
        <v>405</v>
      </c>
      <c r="B6" s="226"/>
      <c r="C6" s="329"/>
      <c r="D6" s="330"/>
      <c r="E6" s="228"/>
      <c r="F6" s="228"/>
      <c r="G6" s="229">
        <f>G7</f>
        <v>7601770</v>
      </c>
      <c r="H6" s="229">
        <f>H7</f>
        <v>5680260</v>
      </c>
      <c r="I6" s="229">
        <f>I7</f>
        <v>6281600</v>
      </c>
    </row>
    <row r="7" spans="1:9" ht="18.75">
      <c r="A7" s="225" t="s">
        <v>0</v>
      </c>
      <c r="B7" s="230" t="s">
        <v>329</v>
      </c>
      <c r="C7" s="331" t="s">
        <v>406</v>
      </c>
      <c r="D7" s="331"/>
      <c r="E7" s="231"/>
      <c r="F7" s="231"/>
      <c r="G7" s="229">
        <f>G8+G16</f>
        <v>7601770</v>
      </c>
      <c r="H7" s="229">
        <f>H8+H16</f>
        <v>5680260</v>
      </c>
      <c r="I7" s="229">
        <f>I8+I16</f>
        <v>6281600</v>
      </c>
    </row>
    <row r="8" spans="1:9" ht="31.5">
      <c r="A8" s="225" t="s">
        <v>407</v>
      </c>
      <c r="B8" s="230" t="s">
        <v>329</v>
      </c>
      <c r="C8" s="331" t="s">
        <v>408</v>
      </c>
      <c r="D8" s="331"/>
      <c r="E8" s="231"/>
      <c r="F8" s="232"/>
      <c r="G8" s="229">
        <f aca="true" t="shared" si="0" ref="G8:I9">G10</f>
        <v>1113120</v>
      </c>
      <c r="H8" s="229">
        <f t="shared" si="0"/>
        <v>968410</v>
      </c>
      <c r="I8" s="229">
        <f t="shared" si="0"/>
        <v>920000</v>
      </c>
    </row>
    <row r="9" spans="1:9" ht="63">
      <c r="A9" s="233" t="s">
        <v>409</v>
      </c>
      <c r="B9" s="230" t="s">
        <v>329</v>
      </c>
      <c r="C9" s="331" t="s">
        <v>408</v>
      </c>
      <c r="D9" s="331"/>
      <c r="E9" s="231" t="s">
        <v>69</v>
      </c>
      <c r="F9" s="231"/>
      <c r="G9" s="229">
        <f t="shared" si="0"/>
        <v>1113120</v>
      </c>
      <c r="H9" s="229">
        <f t="shared" si="0"/>
        <v>968410</v>
      </c>
      <c r="I9" s="229">
        <f t="shared" si="0"/>
        <v>920000</v>
      </c>
    </row>
    <row r="10" spans="1:9" ht="18.75">
      <c r="A10" s="225" t="s">
        <v>14</v>
      </c>
      <c r="B10" s="230" t="s">
        <v>329</v>
      </c>
      <c r="C10" s="331" t="s">
        <v>408</v>
      </c>
      <c r="D10" s="331"/>
      <c r="E10" s="231" t="s">
        <v>70</v>
      </c>
      <c r="F10" s="231"/>
      <c r="G10" s="229">
        <f>G11</f>
        <v>1113120</v>
      </c>
      <c r="H10" s="229">
        <f aca="true" t="shared" si="1" ref="H10:I12">H11</f>
        <v>968410</v>
      </c>
      <c r="I10" s="229">
        <f t="shared" si="1"/>
        <v>920000</v>
      </c>
    </row>
    <row r="11" spans="1:9" ht="31.5">
      <c r="A11" s="225" t="s">
        <v>71</v>
      </c>
      <c r="B11" s="230" t="s">
        <v>329</v>
      </c>
      <c r="C11" s="331" t="s">
        <v>408</v>
      </c>
      <c r="D11" s="331"/>
      <c r="E11" s="231" t="s">
        <v>72</v>
      </c>
      <c r="F11" s="231"/>
      <c r="G11" s="229">
        <f>G12</f>
        <v>1113120</v>
      </c>
      <c r="H11" s="229">
        <f t="shared" si="1"/>
        <v>968410</v>
      </c>
      <c r="I11" s="229">
        <f t="shared" si="1"/>
        <v>920000</v>
      </c>
    </row>
    <row r="12" spans="1:9" ht="78.75">
      <c r="A12" s="225" t="s">
        <v>410</v>
      </c>
      <c r="B12" s="230" t="s">
        <v>329</v>
      </c>
      <c r="C12" s="331" t="s">
        <v>408</v>
      </c>
      <c r="D12" s="331"/>
      <c r="E12" s="231" t="s">
        <v>72</v>
      </c>
      <c r="F12" s="231" t="s">
        <v>411</v>
      </c>
      <c r="G12" s="229">
        <f>G13</f>
        <v>1113120</v>
      </c>
      <c r="H12" s="229">
        <f t="shared" si="1"/>
        <v>968410</v>
      </c>
      <c r="I12" s="229">
        <f t="shared" si="1"/>
        <v>920000</v>
      </c>
    </row>
    <row r="13" spans="1:9" ht="31.5">
      <c r="A13" s="225" t="s">
        <v>412</v>
      </c>
      <c r="B13" s="230" t="s">
        <v>329</v>
      </c>
      <c r="C13" s="331" t="s">
        <v>408</v>
      </c>
      <c r="D13" s="331"/>
      <c r="E13" s="231" t="s">
        <v>72</v>
      </c>
      <c r="F13" s="231" t="s">
        <v>413</v>
      </c>
      <c r="G13" s="229">
        <f>G14+G15</f>
        <v>1113120</v>
      </c>
      <c r="H13" s="229">
        <f>H14+H15</f>
        <v>968410</v>
      </c>
      <c r="I13" s="229">
        <f>I14+I15</f>
        <v>920000</v>
      </c>
    </row>
    <row r="14" spans="1:9" ht="31.5">
      <c r="A14" s="225" t="s">
        <v>106</v>
      </c>
      <c r="B14" s="230" t="s">
        <v>329</v>
      </c>
      <c r="C14" s="331" t="s">
        <v>408</v>
      </c>
      <c r="D14" s="331"/>
      <c r="E14" s="231" t="s">
        <v>72</v>
      </c>
      <c r="F14" s="231" t="s">
        <v>414</v>
      </c>
      <c r="G14" s="229">
        <f>'прил 4'!H14</f>
        <v>854930</v>
      </c>
      <c r="H14" s="229">
        <f>'прил 4'!I14</f>
        <v>743790</v>
      </c>
      <c r="I14" s="229">
        <f>'прил 4'!J14</f>
        <v>706600</v>
      </c>
    </row>
    <row r="15" spans="1:9" ht="63">
      <c r="A15" s="225" t="s">
        <v>297</v>
      </c>
      <c r="B15" s="230" t="s">
        <v>329</v>
      </c>
      <c r="C15" s="331" t="s">
        <v>408</v>
      </c>
      <c r="D15" s="331"/>
      <c r="E15" s="231" t="s">
        <v>72</v>
      </c>
      <c r="F15" s="231" t="s">
        <v>415</v>
      </c>
      <c r="G15" s="229">
        <f>'прил 4'!H15</f>
        <v>258190</v>
      </c>
      <c r="H15" s="229">
        <f>'прил 4'!I15</f>
        <v>224620</v>
      </c>
      <c r="I15" s="229">
        <f>'прил 4'!J15</f>
        <v>213400</v>
      </c>
    </row>
    <row r="16" spans="1:9" ht="63">
      <c r="A16" s="225" t="s">
        <v>416</v>
      </c>
      <c r="B16" s="230" t="s">
        <v>329</v>
      </c>
      <c r="C16" s="331" t="s">
        <v>417</v>
      </c>
      <c r="D16" s="331"/>
      <c r="E16" s="231" t="s">
        <v>74</v>
      </c>
      <c r="F16" s="232"/>
      <c r="G16" s="229">
        <f aca="true" t="shared" si="2" ref="G16:I18">G17</f>
        <v>6488650</v>
      </c>
      <c r="H16" s="229">
        <f t="shared" si="2"/>
        <v>4711850</v>
      </c>
      <c r="I16" s="229">
        <f t="shared" si="2"/>
        <v>5361600</v>
      </c>
    </row>
    <row r="17" spans="1:9" ht="31.5">
      <c r="A17" s="225" t="s">
        <v>71</v>
      </c>
      <c r="B17" s="230" t="s">
        <v>329</v>
      </c>
      <c r="C17" s="331" t="s">
        <v>417</v>
      </c>
      <c r="D17" s="331"/>
      <c r="E17" s="231" t="s">
        <v>75</v>
      </c>
      <c r="F17" s="231"/>
      <c r="G17" s="229">
        <f t="shared" si="2"/>
        <v>6488650</v>
      </c>
      <c r="H17" s="229">
        <f t="shared" si="2"/>
        <v>4711850</v>
      </c>
      <c r="I17" s="229">
        <f t="shared" si="2"/>
        <v>5361600</v>
      </c>
    </row>
    <row r="18" spans="1:9" ht="78.75">
      <c r="A18" s="225" t="s">
        <v>410</v>
      </c>
      <c r="B18" s="230" t="s">
        <v>329</v>
      </c>
      <c r="C18" s="331" t="s">
        <v>417</v>
      </c>
      <c r="D18" s="331"/>
      <c r="E18" s="231" t="s">
        <v>75</v>
      </c>
      <c r="F18" s="231" t="s">
        <v>411</v>
      </c>
      <c r="G18" s="229">
        <f t="shared" si="2"/>
        <v>6488650</v>
      </c>
      <c r="H18" s="229">
        <f t="shared" si="2"/>
        <v>4711850</v>
      </c>
      <c r="I18" s="229">
        <f t="shared" si="2"/>
        <v>5361600</v>
      </c>
    </row>
    <row r="19" spans="1:9" ht="31.5">
      <c r="A19" s="225" t="s">
        <v>412</v>
      </c>
      <c r="B19" s="230" t="s">
        <v>329</v>
      </c>
      <c r="C19" s="331" t="s">
        <v>417</v>
      </c>
      <c r="D19" s="331"/>
      <c r="E19" s="231" t="s">
        <v>75</v>
      </c>
      <c r="F19" s="231" t="s">
        <v>413</v>
      </c>
      <c r="G19" s="229">
        <f>G20+G24+G23</f>
        <v>6488650</v>
      </c>
      <c r="H19" s="229">
        <f>H20+H24</f>
        <v>4711850</v>
      </c>
      <c r="I19" s="229">
        <f>I20+I24</f>
        <v>5361600</v>
      </c>
    </row>
    <row r="20" spans="1:11" ht="31.5">
      <c r="A20" s="225" t="s">
        <v>238</v>
      </c>
      <c r="B20" s="230" t="s">
        <v>329</v>
      </c>
      <c r="C20" s="331" t="s">
        <v>417</v>
      </c>
      <c r="D20" s="331"/>
      <c r="E20" s="231" t="s">
        <v>75</v>
      </c>
      <c r="F20" s="231" t="s">
        <v>414</v>
      </c>
      <c r="G20" s="229">
        <f>'прил 4'!H18</f>
        <v>4983600</v>
      </c>
      <c r="H20" s="229">
        <f>'прил 4'!I18</f>
        <v>4334730</v>
      </c>
      <c r="I20" s="229">
        <f>'прил 4'!J18</f>
        <v>4118000</v>
      </c>
      <c r="K20" s="133"/>
    </row>
    <row r="21" spans="1:11" ht="18.75">
      <c r="A21" s="225" t="s">
        <v>422</v>
      </c>
      <c r="B21" s="230" t="s">
        <v>329</v>
      </c>
      <c r="C21" s="331" t="s">
        <v>417</v>
      </c>
      <c r="D21" s="331"/>
      <c r="E21" s="231" t="s">
        <v>75</v>
      </c>
      <c r="F21" s="231" t="s">
        <v>414</v>
      </c>
      <c r="G21" s="229">
        <v>3854542</v>
      </c>
      <c r="H21" s="229">
        <v>3350427</v>
      </c>
      <c r="I21" s="229">
        <v>3183681</v>
      </c>
      <c r="K21" s="133"/>
    </row>
    <row r="22" spans="1:11" ht="18.75">
      <c r="A22" s="225" t="s">
        <v>423</v>
      </c>
      <c r="B22" s="230" t="s">
        <v>329</v>
      </c>
      <c r="C22" s="331" t="s">
        <v>417</v>
      </c>
      <c r="D22" s="331"/>
      <c r="E22" s="231" t="s">
        <v>75</v>
      </c>
      <c r="F22" s="231" t="s">
        <v>414</v>
      </c>
      <c r="G22" s="229">
        <v>1129258</v>
      </c>
      <c r="H22" s="229">
        <v>984303</v>
      </c>
      <c r="I22" s="229">
        <v>934319</v>
      </c>
      <c r="K22" s="133"/>
    </row>
    <row r="23" spans="1:11" ht="47.25">
      <c r="A23" s="225" t="s">
        <v>494</v>
      </c>
      <c r="B23" s="230" t="s">
        <v>329</v>
      </c>
      <c r="C23" s="331" t="s">
        <v>417</v>
      </c>
      <c r="D23" s="331"/>
      <c r="E23" s="231" t="s">
        <v>75</v>
      </c>
      <c r="F23" s="231" t="s">
        <v>505</v>
      </c>
      <c r="G23" s="229">
        <f>'прил 4'!H19</f>
        <v>0</v>
      </c>
      <c r="H23" s="229"/>
      <c r="I23" s="229"/>
      <c r="K23" s="133"/>
    </row>
    <row r="24" spans="1:14" ht="63">
      <c r="A24" s="225" t="s">
        <v>297</v>
      </c>
      <c r="B24" s="230" t="s">
        <v>329</v>
      </c>
      <c r="C24" s="331" t="s">
        <v>417</v>
      </c>
      <c r="D24" s="331"/>
      <c r="E24" s="231" t="s">
        <v>75</v>
      </c>
      <c r="F24" s="231" t="s">
        <v>415</v>
      </c>
      <c r="G24" s="229">
        <f>'прил 4'!H20</f>
        <v>1505050</v>
      </c>
      <c r="H24" s="229">
        <f>'прил 4'!I20</f>
        <v>377120</v>
      </c>
      <c r="I24" s="229">
        <f>'прил 4'!J20</f>
        <v>1243600</v>
      </c>
      <c r="K24" s="133"/>
      <c r="N24" s="133"/>
    </row>
    <row r="25" spans="2:7" ht="15">
      <c r="B25" s="235"/>
      <c r="E25" s="235"/>
      <c r="F25" s="235"/>
      <c r="G25" s="235"/>
    </row>
    <row r="26" spans="1:7" ht="15">
      <c r="A26" s="234"/>
      <c r="B26" s="84"/>
      <c r="C26" s="235"/>
      <c r="D26" s="235"/>
      <c r="E26" s="84"/>
      <c r="F26" s="84"/>
      <c r="G26" s="84"/>
    </row>
    <row r="27" spans="1:7" ht="12.75">
      <c r="A27" s="84" t="s">
        <v>418</v>
      </c>
      <c r="B27" s="84"/>
      <c r="C27" s="84"/>
      <c r="D27" s="84"/>
      <c r="E27" s="84"/>
      <c r="F27" s="84"/>
      <c r="G27" s="84"/>
    </row>
    <row r="28" spans="1:7" ht="12.75">
      <c r="A28" s="84"/>
      <c r="B28" s="84"/>
      <c r="C28" s="84"/>
      <c r="D28" s="84"/>
      <c r="E28" s="84"/>
      <c r="F28" s="84"/>
      <c r="G28" s="84"/>
    </row>
    <row r="29" spans="1:7" ht="12.75">
      <c r="A29" s="84" t="s">
        <v>549</v>
      </c>
      <c r="B29" s="84"/>
      <c r="C29" s="84"/>
      <c r="D29" s="84"/>
      <c r="E29" s="84"/>
      <c r="F29" s="84"/>
      <c r="G29" s="84"/>
    </row>
    <row r="30" spans="1:7" ht="15">
      <c r="A30" s="84" t="s">
        <v>548</v>
      </c>
      <c r="B30" s="235"/>
      <c r="C30" s="84"/>
      <c r="D30" s="84"/>
      <c r="E30" s="235"/>
      <c r="F30" s="235"/>
      <c r="G30" s="235"/>
    </row>
    <row r="31" spans="1:7" ht="15">
      <c r="A31" s="234"/>
      <c r="B31" s="235"/>
      <c r="C31" s="235"/>
      <c r="D31" s="235"/>
      <c r="E31" s="235"/>
      <c r="F31" s="235"/>
      <c r="G31" s="235"/>
    </row>
    <row r="32" spans="1:7" ht="18.75">
      <c r="A32" s="234"/>
      <c r="B32" s="141"/>
      <c r="C32" s="235"/>
      <c r="D32" s="235"/>
      <c r="E32" s="141"/>
      <c r="F32" s="141"/>
      <c r="G32" s="141"/>
    </row>
    <row r="33" spans="1:7" ht="18.75">
      <c r="A33" s="141" t="s">
        <v>420</v>
      </c>
      <c r="B33" s="141"/>
      <c r="C33" s="141"/>
      <c r="D33" s="141"/>
      <c r="E33" s="332" t="s">
        <v>421</v>
      </c>
      <c r="F33" s="332"/>
      <c r="G33" s="332"/>
    </row>
    <row r="34" spans="1:7" ht="18.75">
      <c r="A34" s="141" t="s">
        <v>419</v>
      </c>
      <c r="B34" s="84"/>
      <c r="C34" s="141"/>
      <c r="D34" s="141"/>
      <c r="E34" s="84"/>
      <c r="F34" s="84"/>
      <c r="G34" s="84"/>
    </row>
    <row r="35" spans="1:7" ht="15">
      <c r="A35" s="84"/>
      <c r="B35" s="235"/>
      <c r="C35" s="84"/>
      <c r="D35" s="84"/>
      <c r="E35" s="235"/>
      <c r="F35" s="235"/>
      <c r="G35" s="235"/>
    </row>
    <row r="36" spans="1:7" ht="15">
      <c r="A36" s="234"/>
      <c r="B36" s="235"/>
      <c r="C36" s="235"/>
      <c r="D36" s="235"/>
      <c r="E36" s="235"/>
      <c r="F36" s="235"/>
      <c r="G36" s="235"/>
    </row>
    <row r="37" spans="1:7" ht="15">
      <c r="A37" s="234"/>
      <c r="B37" s="235"/>
      <c r="C37" s="235"/>
      <c r="D37" s="235"/>
      <c r="E37" s="235"/>
      <c r="F37" s="235"/>
      <c r="G37" s="239"/>
    </row>
    <row r="38" spans="1:7" ht="15">
      <c r="A38" s="234"/>
      <c r="B38" s="235"/>
      <c r="C38" s="235"/>
      <c r="D38" s="235"/>
      <c r="E38" s="235"/>
      <c r="F38" s="235"/>
      <c r="G38" s="235"/>
    </row>
    <row r="39" spans="1:7" ht="15">
      <c r="A39" s="234"/>
      <c r="B39" s="235"/>
      <c r="C39" s="235"/>
      <c r="D39" s="235"/>
      <c r="E39" s="235"/>
      <c r="F39" s="235"/>
      <c r="G39" s="235"/>
    </row>
    <row r="40" spans="1:7" ht="15">
      <c r="A40" s="234"/>
      <c r="B40" s="235"/>
      <c r="C40" s="235"/>
      <c r="D40" s="235"/>
      <c r="E40" s="235"/>
      <c r="F40" s="235"/>
      <c r="G40" s="235"/>
    </row>
    <row r="41" spans="1:4" ht="15">
      <c r="A41" s="234"/>
      <c r="C41" s="235"/>
      <c r="D41" s="235"/>
    </row>
  </sheetData>
  <sheetProtection/>
  <mergeCells count="28">
    <mergeCell ref="C23:D23"/>
    <mergeCell ref="E33:G33"/>
    <mergeCell ref="C18:D18"/>
    <mergeCell ref="C19:D19"/>
    <mergeCell ref="C20:D20"/>
    <mergeCell ref="C24:D24"/>
    <mergeCell ref="C21:D21"/>
    <mergeCell ref="C22:D22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E1:F1"/>
    <mergeCell ref="A2:I2"/>
    <mergeCell ref="A4:A5"/>
    <mergeCell ref="B4:B5"/>
    <mergeCell ref="C4:D5"/>
    <mergeCell ref="E4:E5"/>
    <mergeCell ref="F4:F5"/>
    <mergeCell ref="H4:I4"/>
  </mergeCells>
  <printOptions/>
  <pageMargins left="0.5118110236220472" right="0" top="0" bottom="0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E21"/>
    </sheetView>
  </sheetViews>
  <sheetFormatPr defaultColWidth="9.00390625" defaultRowHeight="12.75"/>
  <cols>
    <col min="1" max="1" width="9.625" style="0" customWidth="1"/>
    <col min="2" max="2" width="26.25390625" style="0" customWidth="1"/>
    <col min="3" max="3" width="50.00390625" style="0" customWidth="1"/>
    <col min="4" max="4" width="31.625" style="0" customWidth="1"/>
    <col min="5" max="5" width="18.375" style="0" customWidth="1"/>
  </cols>
  <sheetData>
    <row r="1" spans="1:7" ht="12.75">
      <c r="A1" s="51"/>
      <c r="B1" s="293" t="s">
        <v>523</v>
      </c>
      <c r="C1" s="293"/>
      <c r="D1" s="293"/>
      <c r="E1" s="293"/>
      <c r="F1" s="32"/>
      <c r="G1" s="32"/>
    </row>
    <row r="2" spans="1:7" ht="12.75">
      <c r="A2" s="80"/>
      <c r="B2" s="80"/>
      <c r="C2" s="295" t="s">
        <v>506</v>
      </c>
      <c r="D2" s="295"/>
      <c r="E2" s="295"/>
      <c r="F2" s="32"/>
      <c r="G2" s="32"/>
    </row>
    <row r="3" spans="1:7" ht="15.75" customHeight="1">
      <c r="A3" s="295" t="s">
        <v>458</v>
      </c>
      <c r="B3" s="295"/>
      <c r="C3" s="295"/>
      <c r="D3" s="295"/>
      <c r="E3" s="295"/>
      <c r="F3" s="32"/>
      <c r="G3" s="32"/>
    </row>
    <row r="4" spans="1:7" ht="12.75">
      <c r="A4" s="295" t="s">
        <v>522</v>
      </c>
      <c r="B4" s="295"/>
      <c r="C4" s="295"/>
      <c r="D4" s="295"/>
      <c r="E4" s="295"/>
      <c r="F4" s="32"/>
      <c r="G4" s="32"/>
    </row>
    <row r="5" ht="18.75" customHeight="1">
      <c r="E5" s="281" t="s">
        <v>510</v>
      </c>
    </row>
    <row r="6" spans="1:5" ht="36" customHeight="1">
      <c r="A6" s="337" t="s">
        <v>544</v>
      </c>
      <c r="B6" s="337"/>
      <c r="C6" s="337"/>
      <c r="D6" s="337"/>
      <c r="E6" s="337"/>
    </row>
    <row r="7" ht="12.75">
      <c r="E7" s="51"/>
    </row>
    <row r="8" spans="1:5" s="275" customFormat="1" ht="51" customHeight="1">
      <c r="A8" s="273" t="s">
        <v>459</v>
      </c>
      <c r="B8" s="273" t="s">
        <v>460</v>
      </c>
      <c r="C8" s="274" t="s">
        <v>461</v>
      </c>
      <c r="D8" s="333"/>
      <c r="E8" s="334"/>
    </row>
    <row r="9" spans="1:5" ht="12.75">
      <c r="A9" s="276"/>
      <c r="B9" s="276"/>
      <c r="C9" s="277" t="s">
        <v>461</v>
      </c>
      <c r="D9" s="338" t="s">
        <v>188</v>
      </c>
      <c r="E9" s="338"/>
    </row>
    <row r="10" spans="1:5" ht="36.75" customHeight="1">
      <c r="A10" s="341" t="s">
        <v>448</v>
      </c>
      <c r="B10" s="344" t="s">
        <v>372</v>
      </c>
      <c r="C10" s="277" t="s">
        <v>462</v>
      </c>
      <c r="D10" s="338" t="s">
        <v>306</v>
      </c>
      <c r="E10" s="338"/>
    </row>
    <row r="11" spans="1:5" ht="25.5">
      <c r="A11" s="342"/>
      <c r="B11" s="345"/>
      <c r="C11" s="278" t="s">
        <v>463</v>
      </c>
      <c r="D11" s="335" t="s">
        <v>190</v>
      </c>
      <c r="E11" s="336"/>
    </row>
    <row r="12" spans="1:5" ht="39.75" customHeight="1">
      <c r="A12" s="342"/>
      <c r="B12" s="345"/>
      <c r="C12" s="278" t="s">
        <v>464</v>
      </c>
      <c r="D12" s="335" t="s">
        <v>465</v>
      </c>
      <c r="E12" s="336"/>
    </row>
    <row r="13" spans="1:5" ht="42.75" customHeight="1">
      <c r="A13" s="342"/>
      <c r="B13" s="345"/>
      <c r="C13" s="278" t="s">
        <v>466</v>
      </c>
      <c r="D13" s="335" t="s">
        <v>467</v>
      </c>
      <c r="E13" s="336"/>
    </row>
    <row r="14" spans="1:5" ht="42.75" customHeight="1">
      <c r="A14" s="342"/>
      <c r="B14" s="345"/>
      <c r="C14" s="278" t="s">
        <v>191</v>
      </c>
      <c r="D14" s="335" t="s">
        <v>312</v>
      </c>
      <c r="E14" s="336"/>
    </row>
    <row r="15" spans="1:5" ht="25.5">
      <c r="A15" s="342"/>
      <c r="B15" s="345"/>
      <c r="C15" s="279" t="s">
        <v>204</v>
      </c>
      <c r="D15" s="328" t="s">
        <v>205</v>
      </c>
      <c r="E15" s="328"/>
    </row>
    <row r="16" spans="1:5" ht="20.25" customHeight="1">
      <c r="A16" s="342"/>
      <c r="B16" s="345"/>
      <c r="C16" s="278" t="s">
        <v>468</v>
      </c>
      <c r="D16" s="328" t="s">
        <v>207</v>
      </c>
      <c r="E16" s="328"/>
    </row>
    <row r="17" spans="1:5" ht="12.75">
      <c r="A17" s="342"/>
      <c r="B17" s="345"/>
      <c r="C17" s="278" t="s">
        <v>469</v>
      </c>
      <c r="D17" s="328" t="s">
        <v>209</v>
      </c>
      <c r="E17" s="328"/>
    </row>
    <row r="18" spans="1:5" ht="39" customHeight="1">
      <c r="A18" s="342"/>
      <c r="B18" s="345"/>
      <c r="C18" s="278" t="s">
        <v>470</v>
      </c>
      <c r="D18" s="328" t="s">
        <v>213</v>
      </c>
      <c r="E18" s="328"/>
    </row>
    <row r="19" spans="1:5" ht="12.75">
      <c r="A19" s="342"/>
      <c r="B19" s="345"/>
      <c r="C19" s="278" t="s">
        <v>471</v>
      </c>
      <c r="D19" s="328" t="s">
        <v>219</v>
      </c>
      <c r="E19" s="328"/>
    </row>
    <row r="20" spans="1:5" ht="12.75">
      <c r="A20" s="342"/>
      <c r="B20" s="345"/>
      <c r="C20" s="278" t="s">
        <v>472</v>
      </c>
      <c r="D20" s="328" t="s">
        <v>219</v>
      </c>
      <c r="E20" s="328"/>
    </row>
    <row r="21" spans="1:5" ht="25.5">
      <c r="A21" s="343"/>
      <c r="B21" s="346"/>
      <c r="C21" s="278" t="s">
        <v>222</v>
      </c>
      <c r="D21" s="339" t="s">
        <v>223</v>
      </c>
      <c r="E21" s="340"/>
    </row>
    <row r="23" ht="12.75">
      <c r="C23" s="6"/>
    </row>
    <row r="24" ht="12.75">
      <c r="C24" s="6"/>
    </row>
    <row r="26" ht="12.75">
      <c r="C26" s="14"/>
    </row>
    <row r="27" ht="12.75">
      <c r="C27" s="14"/>
    </row>
    <row r="49" spans="3:6" ht="12.75">
      <c r="C49" s="3"/>
      <c r="D49" s="3"/>
      <c r="E49" s="3"/>
      <c r="F49" s="3"/>
    </row>
    <row r="50" spans="3:6" ht="12.75">
      <c r="C50" s="3"/>
      <c r="D50" s="3"/>
      <c r="E50" s="3"/>
      <c r="F50" s="3"/>
    </row>
    <row r="51" spans="3:6" ht="12.75">
      <c r="C51" s="3"/>
      <c r="D51" s="3"/>
      <c r="E51" s="3"/>
      <c r="F51" s="3"/>
    </row>
    <row r="52" spans="3:6" ht="12.75">
      <c r="C52" s="3"/>
      <c r="D52" s="3"/>
      <c r="E52" s="3"/>
      <c r="F52" s="3"/>
    </row>
    <row r="53" spans="3:6" ht="12.75">
      <c r="C53" s="3"/>
      <c r="D53" s="3"/>
      <c r="E53" s="3"/>
      <c r="F53" s="3"/>
    </row>
    <row r="54" spans="3:6" ht="12.75">
      <c r="C54" s="3"/>
      <c r="D54" s="3"/>
      <c r="E54" s="3"/>
      <c r="F54" s="3"/>
    </row>
    <row r="55" spans="3:6" ht="12.75">
      <c r="C55" s="3"/>
      <c r="D55" s="3"/>
      <c r="E55" s="3"/>
      <c r="F55" s="3"/>
    </row>
    <row r="56" spans="3:6" ht="12.75">
      <c r="C56" s="3"/>
      <c r="D56" s="3"/>
      <c r="E56" s="3"/>
      <c r="F56" s="3"/>
    </row>
    <row r="57" spans="3:6" ht="12.75">
      <c r="C57" s="44"/>
      <c r="D57" s="3"/>
      <c r="E57" s="3"/>
      <c r="F57" s="3"/>
    </row>
    <row r="58" spans="3:6" ht="12.75">
      <c r="C58" s="3"/>
      <c r="D58" s="3"/>
      <c r="E58" s="3"/>
      <c r="F58" s="3"/>
    </row>
    <row r="59" spans="3:6" ht="12.75">
      <c r="C59" s="3"/>
      <c r="D59" s="3"/>
      <c r="E59" s="3"/>
      <c r="F59" s="3"/>
    </row>
    <row r="60" spans="3:6" ht="12.75">
      <c r="C60" s="3"/>
      <c r="D60" s="3"/>
      <c r="E60" s="9"/>
      <c r="F60" s="3"/>
    </row>
    <row r="61" spans="3:6" ht="12.75">
      <c r="C61" s="1"/>
      <c r="D61" s="1"/>
      <c r="E61" s="1"/>
      <c r="F61" s="3"/>
    </row>
    <row r="62" spans="3:6" ht="12.75">
      <c r="C62" s="12"/>
      <c r="D62" s="7"/>
      <c r="E62" s="7"/>
      <c r="F62" s="3"/>
    </row>
    <row r="63" spans="3:6" ht="12.75">
      <c r="C63" s="12"/>
      <c r="D63" s="7"/>
      <c r="E63" s="1"/>
      <c r="F63" s="3"/>
    </row>
    <row r="64" spans="3:6" ht="12.75">
      <c r="C64" s="10"/>
      <c r="D64" s="280"/>
      <c r="E64" s="1"/>
      <c r="F64" s="3"/>
    </row>
    <row r="65" spans="3:6" ht="12.75">
      <c r="C65" s="10"/>
      <c r="D65" s="280"/>
      <c r="E65" s="1"/>
      <c r="F65" s="3"/>
    </row>
    <row r="66" spans="3:6" ht="12.75">
      <c r="C66" s="10"/>
      <c r="D66" s="280"/>
      <c r="E66" s="1"/>
      <c r="F66" s="3"/>
    </row>
    <row r="67" spans="3:6" ht="12.75">
      <c r="C67" s="12"/>
      <c r="D67" s="1"/>
      <c r="E67" s="1"/>
      <c r="F67" s="3"/>
    </row>
    <row r="68" spans="3:6" ht="12.75">
      <c r="C68" s="10"/>
      <c r="D68" s="1"/>
      <c r="E68" s="116"/>
      <c r="F68" s="3"/>
    </row>
    <row r="69" spans="3:6" ht="12.75">
      <c r="C69" s="10"/>
      <c r="D69" s="1"/>
      <c r="E69" s="116"/>
      <c r="F69" s="3"/>
    </row>
    <row r="70" spans="3:6" ht="12.75">
      <c r="C70" s="10"/>
      <c r="D70" s="1"/>
      <c r="E70" s="1"/>
      <c r="F70" s="3"/>
    </row>
    <row r="71" spans="3:6" ht="12.75">
      <c r="C71" s="10"/>
      <c r="D71" s="1"/>
      <c r="E71" s="1"/>
      <c r="F71" s="3"/>
    </row>
    <row r="72" spans="3:6" ht="12.75">
      <c r="C72" s="10"/>
      <c r="D72" s="1"/>
      <c r="E72" s="1"/>
      <c r="F72" s="3"/>
    </row>
  </sheetData>
  <sheetProtection/>
  <mergeCells count="21">
    <mergeCell ref="A10:A21"/>
    <mergeCell ref="B10:B21"/>
    <mergeCell ref="D10:E10"/>
    <mergeCell ref="D20:E20"/>
    <mergeCell ref="D14:E14"/>
    <mergeCell ref="D19:E19"/>
    <mergeCell ref="D18:E18"/>
    <mergeCell ref="D13:E13"/>
    <mergeCell ref="D9:E9"/>
    <mergeCell ref="D17:E17"/>
    <mergeCell ref="D21:E21"/>
    <mergeCell ref="D8:E8"/>
    <mergeCell ref="D11:E11"/>
    <mergeCell ref="D12:E12"/>
    <mergeCell ref="D16:E16"/>
    <mergeCell ref="D15:E15"/>
    <mergeCell ref="B1:E1"/>
    <mergeCell ref="C2:E2"/>
    <mergeCell ref="A3:E3"/>
    <mergeCell ref="A4:E4"/>
    <mergeCell ref="A6:E6"/>
  </mergeCells>
  <printOptions/>
  <pageMargins left="0.5118110236220472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123</cp:lastModifiedBy>
  <cp:lastPrinted>2023-11-10T04:10:41Z</cp:lastPrinted>
  <dcterms:created xsi:type="dcterms:W3CDTF">2005-12-27T06:54:28Z</dcterms:created>
  <dcterms:modified xsi:type="dcterms:W3CDTF">2023-12-06T01:25:04Z</dcterms:modified>
  <cp:category/>
  <cp:version/>
  <cp:contentType/>
  <cp:contentStatus/>
</cp:coreProperties>
</file>